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cfu1.znad.zennoh.or.jp\redirect1$\SBC\P1824006\Desktop\ワークシート\"/>
    </mc:Choice>
  </mc:AlternateContent>
  <bookViews>
    <workbookView xWindow="-105" yWindow="-105" windowWidth="23250" windowHeight="12570"/>
  </bookViews>
  <sheets>
    <sheet name="作付計画" sheetId="20" r:id="rId1"/>
    <sheet name="マッピング" sheetId="21" r:id="rId2"/>
  </sheets>
  <definedNames>
    <definedName name="_xlnm._FilterDatabase" localSheetId="0" hidden="1">作付計画!$H$1:$N$51</definedName>
  </definedNames>
  <calcPr calcId="162913"/>
  <extLst>
    <ext xmlns:x14="http://schemas.microsoft.com/office/spreadsheetml/2009/9/main" uri="{79F54976-1DA5-4618-B147-4CDE4B953A38}">
      <x14:workbookPr defaultImageDpi="330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K3" i="20" l="1"/>
  <c r="N3" i="20"/>
  <c r="K4" i="20"/>
  <c r="N4" i="20"/>
  <c r="N54" i="20" s="1"/>
  <c r="R4" i="20"/>
  <c r="S4" i="20" s="1"/>
  <c r="T4" i="20" s="1"/>
  <c r="K5" i="20"/>
  <c r="N5" i="20"/>
  <c r="V4" i="20" s="1"/>
  <c r="V5" i="20"/>
  <c r="W5" i="20" s="1"/>
  <c r="X5" i="20" s="1"/>
  <c r="K6" i="20"/>
  <c r="N6" i="20"/>
  <c r="V6" i="20"/>
  <c r="Y6" i="20" s="1"/>
  <c r="Z6" i="20" s="1"/>
  <c r="K7" i="20"/>
  <c r="N7" i="20"/>
  <c r="K8" i="20"/>
  <c r="N8" i="20"/>
  <c r="K9" i="20"/>
  <c r="R5" i="20" s="1"/>
  <c r="S5" i="20" s="1"/>
  <c r="T5" i="20" s="1"/>
  <c r="N9" i="20"/>
  <c r="U9" i="20"/>
  <c r="K10" i="20"/>
  <c r="R3" i="20" s="1"/>
  <c r="N10" i="20"/>
  <c r="K11" i="20"/>
  <c r="N11" i="20"/>
  <c r="K12" i="20"/>
  <c r="N12" i="20"/>
  <c r="K13" i="20"/>
  <c r="N13" i="20"/>
  <c r="K14" i="20"/>
  <c r="N14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K24" i="20"/>
  <c r="N24" i="20"/>
  <c r="K25" i="20"/>
  <c r="N25" i="20"/>
  <c r="K26" i="20"/>
  <c r="N26" i="20"/>
  <c r="K27" i="20"/>
  <c r="N27" i="20"/>
  <c r="K28" i="20"/>
  <c r="R8" i="20" s="1"/>
  <c r="S8" i="20" s="1"/>
  <c r="T8" i="20" s="1"/>
  <c r="N28" i="20"/>
  <c r="V8" i="20" s="1"/>
  <c r="K29" i="20"/>
  <c r="R7" i="20" s="1"/>
  <c r="S7" i="20" s="1"/>
  <c r="T7" i="20" s="1"/>
  <c r="N29" i="20"/>
  <c r="V7" i="20" s="1"/>
  <c r="K30" i="20"/>
  <c r="N30" i="20"/>
  <c r="K31" i="20"/>
  <c r="N31" i="20"/>
  <c r="K32" i="20"/>
  <c r="N32" i="20"/>
  <c r="K33" i="20"/>
  <c r="N33" i="20"/>
  <c r="K34" i="20"/>
  <c r="N34" i="20"/>
  <c r="K35" i="20"/>
  <c r="N35" i="20"/>
  <c r="K36" i="20"/>
  <c r="N36" i="20"/>
  <c r="K37" i="20"/>
  <c r="N37" i="20"/>
  <c r="K38" i="20"/>
  <c r="N38" i="20"/>
  <c r="K39" i="20"/>
  <c r="N39" i="20"/>
  <c r="K40" i="20"/>
  <c r="N40" i="20"/>
  <c r="K41" i="20"/>
  <c r="R6" i="20" s="1"/>
  <c r="S6" i="20" s="1"/>
  <c r="T6" i="20" s="1"/>
  <c r="N41" i="20"/>
  <c r="K42" i="20"/>
  <c r="N42" i="20"/>
  <c r="K43" i="20"/>
  <c r="N43" i="20"/>
  <c r="K44" i="20"/>
  <c r="N44" i="20"/>
  <c r="K45" i="20"/>
  <c r="N45" i="20"/>
  <c r="K46" i="20"/>
  <c r="N46" i="20"/>
  <c r="K47" i="20"/>
  <c r="N47" i="20"/>
  <c r="K48" i="20"/>
  <c r="N48" i="20"/>
  <c r="K49" i="20"/>
  <c r="N49" i="20"/>
  <c r="K50" i="20"/>
  <c r="N50" i="20"/>
  <c r="K51" i="20"/>
  <c r="N51" i="20"/>
  <c r="K52" i="20"/>
  <c r="N52" i="20"/>
  <c r="J54" i="20"/>
  <c r="K54" i="20"/>
  <c r="M54" i="20"/>
  <c r="W8" i="20" l="1"/>
  <c r="X8" i="20" s="1"/>
  <c r="Y8" i="20"/>
  <c r="Z8" i="20" s="1"/>
  <c r="W4" i="20"/>
  <c r="X4" i="20" s="1"/>
  <c r="Y4" i="20"/>
  <c r="Z4" i="20" s="1"/>
  <c r="Y7" i="20"/>
  <c r="Z7" i="20" s="1"/>
  <c r="W7" i="20"/>
  <c r="X7" i="20" s="1"/>
  <c r="R9" i="20"/>
  <c r="S3" i="20"/>
  <c r="Y5" i="20"/>
  <c r="Z5" i="20" s="1"/>
  <c r="W6" i="20"/>
  <c r="X6" i="20" s="1"/>
  <c r="V3" i="20"/>
  <c r="V9" i="20" l="1"/>
  <c r="Y3" i="20"/>
  <c r="W3" i="20"/>
  <c r="S9" i="20"/>
  <c r="T3" i="20"/>
  <c r="T9" i="20" s="1"/>
  <c r="X3" i="20" l="1"/>
  <c r="X9" i="20" s="1"/>
  <c r="W9" i="20"/>
  <c r="Z3" i="20"/>
  <c r="Y9" i="20"/>
</calcChain>
</file>

<file path=xl/comments1.xml><?xml version="1.0" encoding="utf-8"?>
<comments xmlns="http://schemas.openxmlformats.org/spreadsheetml/2006/main">
  <authors>
    <author>sgis.dt</author>
  </authors>
  <commentList>
    <comment ref="A2" authorId="0" shapeId="0">
      <text>
        <r>
          <rPr>
            <sz val="8"/>
            <color rgb="FF000000"/>
            <rFont val="Tahoma"/>
            <family val="2"/>
          </rPr>
          <t>[{"Color":{"knownColor":0,"name":null,"state":2,"value":2969501696},"Description":"F","HatchStyle":-1},{"Color":{"knownColor":0,"name":null,"state":2,"value":2969527808},"Description":"E","HatchStyle":-1},{"Color":{"knownColor":0,"name":null,"state":2,"value":2969553920},"Description":"D","HatchStyle":-1},{"Color":{"knownColor":0,"name":null,"state":2,"value":2966224691},"Description":"C","HatchStyle":-1},{"Color":{"knownColor":0,"name":null,"state":2,"value":2959540121},"Description":"B","HatchStyle":-1},{"Color":{"knownColor":0,"name":null,"state":2,"value":2952855551},"Description":"A","HatchStyle":-1}]
[{"Key":"PolygonDisplayMode","Value":"True"},{"Key":"Zoom","Value":"16"},{"Key":"Center","Value":"35.2351564876803,136.170065402985"},{"Key":"Label","Value":""}]</t>
        </r>
      </text>
    </comment>
    <comment ref="A3" authorId="0" shapeId="0">
      <text>
        <r>
          <rPr>
            <sz val="8"/>
            <color rgb="FF000000"/>
            <rFont val="Tahoma"/>
            <family val="2"/>
          </rPr>
          <t>+#b000ffff</t>
        </r>
      </text>
    </comment>
    <comment ref="A4" authorId="0" shapeId="0">
      <text>
        <r>
          <rPr>
            <sz val="8"/>
            <color rgb="FF000000"/>
            <rFont val="Tahoma"/>
            <family val="2"/>
          </rPr>
          <t>+#b000ffff</t>
        </r>
      </text>
    </comment>
    <comment ref="A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6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7" authorId="0" shapeId="0">
      <text>
        <r>
          <rPr>
            <sz val="8"/>
            <color rgb="FF000000"/>
            <rFont val="Tahoma"/>
            <family val="2"/>
          </rPr>
          <t>+#b0ffcc00</t>
        </r>
      </text>
    </comment>
    <comment ref="A8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9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10" authorId="0" shapeId="0">
      <text>
        <r>
          <rPr>
            <sz val="8"/>
            <color rgb="FF000000"/>
            <rFont val="Tahoma"/>
            <family val="2"/>
          </rPr>
          <t>+#b000ffff</t>
        </r>
      </text>
    </comment>
    <comment ref="A11" authorId="0" shapeId="0">
      <text>
        <r>
          <rPr>
            <sz val="8"/>
            <color rgb="FF000000"/>
            <rFont val="Tahoma"/>
            <family val="2"/>
          </rPr>
          <t>+#b000ffff</t>
        </r>
      </text>
    </comment>
    <comment ref="A12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13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14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5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16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17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18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19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20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21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22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23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24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2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26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27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28" authorId="0" shapeId="0">
      <text>
        <r>
          <rPr>
            <sz val="8"/>
            <color rgb="FF000000"/>
            <rFont val="Tahoma"/>
            <family val="2"/>
          </rPr>
          <t>+#b0ff0000</t>
        </r>
      </text>
    </comment>
    <comment ref="A29" authorId="0" shapeId="0">
      <text>
        <r>
          <rPr>
            <sz val="8"/>
            <color rgb="FF000000"/>
            <rFont val="Tahoma"/>
            <family val="2"/>
          </rPr>
          <t>+#b0ff6600</t>
        </r>
      </text>
    </comment>
    <comment ref="A30" authorId="0" shapeId="0">
      <text>
        <r>
          <rPr>
            <sz val="8"/>
            <color rgb="FF000000"/>
            <rFont val="Tahoma"/>
            <family val="2"/>
          </rPr>
          <t>+#b0ff6600</t>
        </r>
      </text>
    </comment>
    <comment ref="A31" authorId="0" shapeId="0">
      <text>
        <r>
          <rPr>
            <sz val="8"/>
            <color rgb="FF000000"/>
            <rFont val="Tahoma"/>
            <family val="2"/>
          </rPr>
          <t>+#b0ff6600</t>
        </r>
      </text>
    </comment>
    <comment ref="A32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33" authorId="0" shapeId="0">
      <text>
        <r>
          <rPr>
            <sz val="8"/>
            <color rgb="FF000000"/>
            <rFont val="Tahoma"/>
            <family val="2"/>
          </rPr>
          <t>+#b000ffff</t>
        </r>
      </text>
    </comment>
    <comment ref="A34" authorId="0" shapeId="0">
      <text>
        <r>
          <rPr>
            <sz val="8"/>
            <color rgb="FF000000"/>
            <rFont val="Tahoma"/>
            <family val="2"/>
          </rPr>
          <t>+#b0ff0000</t>
        </r>
      </text>
    </comment>
    <comment ref="A35" authorId="0" shapeId="0">
      <text>
        <r>
          <rPr>
            <sz val="8"/>
            <color rgb="FF000000"/>
            <rFont val="Tahoma"/>
            <family val="2"/>
          </rPr>
          <t>+#b0ff0000</t>
        </r>
      </text>
    </comment>
    <comment ref="A36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37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38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39" authorId="0" shapeId="0">
      <text>
        <r>
          <rPr>
            <sz val="8"/>
            <color rgb="FF000000"/>
            <rFont val="Tahoma"/>
            <family val="2"/>
          </rPr>
          <t>+#b0ff0000</t>
        </r>
      </text>
    </comment>
    <comment ref="A40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41" authorId="0" shapeId="0">
      <text>
        <r>
          <rPr>
            <sz val="8"/>
            <color rgb="FF000000"/>
            <rFont val="Tahoma"/>
            <family val="2"/>
          </rPr>
          <t>+#b0ffcc00</t>
        </r>
      </text>
    </comment>
    <comment ref="A42" authorId="0" shapeId="0">
      <text>
        <r>
          <rPr>
            <sz val="8"/>
            <color rgb="FF000000"/>
            <rFont val="Tahoma"/>
            <family val="2"/>
          </rPr>
          <t>+#b0ffcc00</t>
        </r>
      </text>
    </comment>
    <comment ref="A43" authorId="0" shapeId="0">
      <text>
        <r>
          <rPr>
            <sz val="8"/>
            <color rgb="FF000000"/>
            <rFont val="Tahoma"/>
            <family val="2"/>
          </rPr>
          <t>+#b066ff99</t>
        </r>
      </text>
    </comment>
    <comment ref="A44" authorId="0" shapeId="0">
      <text>
        <r>
          <rPr>
            <sz val="8"/>
            <color rgb="FF000000"/>
            <rFont val="Tahoma"/>
            <family val="2"/>
          </rPr>
          <t>+#b0ff6600</t>
        </r>
      </text>
    </comment>
    <comment ref="A45" authorId="0" shapeId="0">
      <text>
        <r>
          <rPr>
            <sz val="8"/>
            <color rgb="FF000000"/>
            <rFont val="Tahoma"/>
            <family val="2"/>
          </rPr>
          <t>+#b0ff6600</t>
        </r>
      </text>
    </comment>
    <comment ref="A46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47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48" authorId="0" shapeId="0">
      <text>
        <r>
          <rPr>
            <sz val="8"/>
            <color rgb="FF000000"/>
            <rFont val="Tahoma"/>
            <family val="2"/>
          </rPr>
          <t>+#b0ffcc00</t>
        </r>
      </text>
    </comment>
    <comment ref="A49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50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51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  <comment ref="A52" authorId="0" shapeId="0">
      <text>
        <r>
          <rPr>
            <sz val="8"/>
            <color rgb="FF000000"/>
            <rFont val="Tahoma"/>
            <family val="2"/>
          </rPr>
          <t>+#b0ccff33</t>
        </r>
      </text>
    </comment>
  </commentList>
</comments>
</file>

<file path=xl/sharedStrings.xml><?xml version="1.0" encoding="utf-8"?>
<sst xmlns="http://schemas.openxmlformats.org/spreadsheetml/2006/main" count="208" uniqueCount="92">
  <si>
    <t>__xl$gis__</t>
  </si>
  <si>
    <t>c</t>
  </si>
  <si>
    <t>.</t>
  </si>
  <si>
    <t>圃場番号</t>
  </si>
  <si>
    <t>圃場</t>
  </si>
  <si>
    <t>住所</t>
  </si>
  <si>
    <t>面積</t>
  </si>
  <si>
    <t>作物</t>
  </si>
  <si>
    <t>品種</t>
  </si>
  <si>
    <t>地区名</t>
  </si>
  <si>
    <t>前作</t>
  </si>
  <si>
    <t>面積(㎡)①</t>
  </si>
  <si>
    <t>面積(a)</t>
  </si>
  <si>
    <t>次作</t>
  </si>
  <si>
    <t>面積(㎡)②</t>
  </si>
  <si>
    <r>
      <rPr>
        <b/>
        <sz val="11"/>
        <color rgb="FF000000"/>
        <rFont val="ＭＳ Ｐゴシック"/>
        <family val="3"/>
      </rPr>
      <t>品種名</t>
    </r>
    <rPh sb="0" eb="2">
      <t>ヒンシュ</t>
    </rPh>
    <rPh sb="2" eb="3">
      <t>メイ</t>
    </rPh>
    <phoneticPr fontId="0"/>
  </si>
  <si>
    <r>
      <rPr>
        <b/>
        <sz val="11"/>
        <color rgb="FF000000"/>
        <rFont val="ＭＳ Ｐゴシック"/>
        <family val="3"/>
      </rPr>
      <t>平均収量(kg/10a)</t>
    </r>
    <phoneticPr fontId="0"/>
  </si>
  <si>
    <r>
      <rPr>
        <b/>
        <sz val="11"/>
        <color rgb="FF000000"/>
        <rFont val="ＭＳ Ｐゴシック"/>
        <family val="3"/>
      </rPr>
      <t>前作面積（a）</t>
    </r>
    <rPh sb="0" eb="2">
      <t>ゼンサク</t>
    </rPh>
    <rPh sb="2" eb="4">
      <t>メンセキ</t>
    </rPh>
    <phoneticPr fontId="0"/>
  </si>
  <si>
    <t>予想合計収量(kg)</t>
  </si>
  <si>
    <t>予想合計収量(ｔ)</t>
  </si>
  <si>
    <r>
      <rPr>
        <b/>
        <sz val="11"/>
        <color rgb="FF000000"/>
        <rFont val="ＭＳ Ｐゴシック"/>
        <family val="3"/>
      </rPr>
      <t>目標面積(a)</t>
    </r>
    <phoneticPr fontId="0"/>
  </si>
  <si>
    <r>
      <rPr>
        <b/>
        <sz val="11"/>
        <color rgb="FF000000"/>
        <rFont val="ＭＳ Ｐゴシック"/>
        <family val="3"/>
      </rPr>
      <t>次作面積(a)</t>
    </r>
    <rPh sb="0" eb="2">
      <t>ジサク</t>
    </rPh>
    <rPh sb="2" eb="4">
      <t>メンセキ</t>
    </rPh>
    <phoneticPr fontId="0"/>
  </si>
  <si>
    <t>過不足(a)</t>
  </si>
  <si>
    <r>
      <rPr>
        <b/>
        <sz val="11"/>
        <color rgb="FF000000"/>
        <rFont val="ＭＳ Ｐゴシック"/>
        <family val="3"/>
      </rPr>
      <t>過不足(ha)</t>
    </r>
    <phoneticPr fontId="0"/>
  </si>
  <si>
    <t>Polygon((136.171007809732 35.233689428943,136.171234702924 35.233595146928,136.170855513199 35.232962013524,136.17062690243 35.233058387732,136.171007809732 35.233689428943))</t>
  </si>
  <si>
    <t>A</t>
  </si>
  <si>
    <r>
      <rPr>
        <sz val="11"/>
        <color rgb="FF000000"/>
        <rFont val="ＭＳ Ｐゴシック"/>
        <family val="3"/>
      </rPr>
      <t>A</t>
    </r>
    <phoneticPr fontId="0"/>
  </si>
  <si>
    <t>Polygon((136.171674729394 35.2333950618899,136.171288490295 35.2327903845165,136.170859336853 35.232930599961,136.171256303787 35.2335878566266,136.171674729394 35.2333950618899))</t>
  </si>
  <si>
    <r>
      <rPr>
        <sz val="11"/>
        <color rgb="FF000000"/>
        <rFont val="ＭＳ Ｐゴシック"/>
        <family val="3"/>
      </rPr>
      <t>B</t>
    </r>
    <phoneticPr fontId="0"/>
  </si>
  <si>
    <t>Polygon((136.17173910141 35.231721233783,136.171347498894 35.2310464346736,136.170473098755 35.2314145076109,136.170853972435 35.2320673947843,136.17173910141 35.231721233783))</t>
  </si>
  <si>
    <t>B</t>
  </si>
  <si>
    <r>
      <rPr>
        <sz val="11"/>
        <color rgb="FF000000"/>
        <rFont val="ＭＳ Ｐゴシック"/>
        <family val="3"/>
      </rPr>
      <t>C</t>
    </r>
    <phoneticPr fontId="0"/>
  </si>
  <si>
    <t>Polygon((136.170097589493 35.2307397059502,136.170473098755 35.2313443986087,136.17133140564 35.2310113800211,136.170945167542 35.2303891574178,136.170097589493 35.2307397059502))</t>
  </si>
  <si>
    <r>
      <rPr>
        <sz val="11"/>
        <color rgb="FF000000"/>
        <rFont val="ＭＳ Ｐゴシック"/>
        <family val="3"/>
      </rPr>
      <t>D</t>
    </r>
    <phoneticPr fontId="0"/>
  </si>
  <si>
    <t>Polygon((136.172103881836 35.2349636966718,136.172511577606 35.235559594672,136.173434257507 35.2351740141129,136.173069477081 35.2345956398377,136.172103881836 35.2349636966718))</t>
  </si>
  <si>
    <t>D</t>
  </si>
  <si>
    <r>
      <rPr>
        <sz val="11"/>
        <color rgb="FF000000"/>
        <rFont val="ＭＳ Ｐゴシック"/>
        <family val="3"/>
      </rPr>
      <t>E</t>
    </r>
    <phoneticPr fontId="0"/>
  </si>
  <si>
    <t>Polygon((136.169840097427 35.2316073070544,136.170430183411 35.2313443986087,136.170097589493 35.2307484696442,136.169443130493 35.2309675616841,136.169840097427 35.2316073070544))</t>
  </si>
  <si>
    <r>
      <rPr>
        <sz val="11"/>
        <color rgb="FF000000"/>
        <rFont val="ＭＳ Ｐゴシック"/>
        <family val="3"/>
      </rPr>
      <t>F</t>
    </r>
    <phoneticPr fontId="0"/>
  </si>
  <si>
    <t>Polygon((136.173546910286 35.2326633140606,136.173933148384 35.2333030460586,136.174356937408 35.2331233958015,136.1739975214 35.2324968076447,136.173546910286 35.2326633140606))</t>
  </si>
  <si>
    <t>C</t>
  </si>
  <si>
    <r>
      <rPr>
        <sz val="11"/>
        <color rgb="FF000000"/>
        <rFont val="ＭＳ Ｐゴシック"/>
        <family val="3"/>
      </rPr>
      <t>合計</t>
    </r>
    <rPh sb="0" eb="2">
      <t>ゴウケイ</t>
    </rPh>
    <phoneticPr fontId="0"/>
  </si>
  <si>
    <t>Polygon((136.172109246254 35.233237320401,136.17255449295 35.2330269979385,136.172178983688 35.2324047907945,136.171733736992 35.2326238783614,136.172109246254 35.233237320401))</t>
  </si>
  <si>
    <t xml:space="preserve">
</t>
  </si>
  <si>
    <t>Polygon((136.171664000557 35.2334125898353,136.172136068344 35.2332373214764,136.171728372574 35.2326063522488,136.171256303787 35.2327465680568,136.171664000557 35.2334125898353))</t>
  </si>
  <si>
    <t>Polygon((136.168918640221 35.2320438844984,136.169167105371 35.2319407455244,136.16903595412 35.2317201614944,136.168774443937 35.2312934199734,136.168517525977 35.2313985828174,136.168739126414 35.2317525779134,136.168918640221 35.2320438844984))</t>
  </si>
  <si>
    <t>Polygon((136.168911458373 35.232012095686,136.168514759036 35.23135368717,136.168261259005 35.231462349194,136.168667766068 35.232114750559,136.168911458373 35.232012095686))</t>
  </si>
  <si>
    <t>Polygon((136.168987154961 35.2320805401097,136.169341206551 35.2326545505736,136.169550418854 35.2325537704044,136.16918027401 35.2320104316831,136.168987154961 35.2320805401097))</t>
  </si>
  <si>
    <t>Polygon((136.174075969932 35.235841468923,136.174648546727 35.236782781656,136.174770163454 35.236731712791,136.174728404194 35.236546975161,136.174689734486 35.236466868147,136.174258850803 35.235765685391,136.174075969932 35.235841468923))</t>
  </si>
  <si>
    <t>Polygon((136.169303655624 35.231090252968,136.16966843605 35.2316774158294,136.169883012772 35.2316073070544,136.169464588165 35.2310026163556,136.169303655624 35.231090252968))</t>
  </si>
  <si>
    <t>Polygon((136.169369624635 35.2317751098739,136.169644585011 35.2316681799419,136.169253410797 35.2310363781039,136.168984183909 35.2311486358649,136.169369624635 35.2317751098739))</t>
  </si>
  <si>
    <t>Polygon((136.174077987671 35.2332986643498,136.174485683441 35.2339296279881,136.174743175507 35.2338244677226,136.174421310425 35.2331584495415,136.174077987671 35.2332986643498))</t>
  </si>
  <si>
    <t>Polygon((136.172314332177 35.2348559490897,136.172584202526 35.2347439414307,136.17217433976 35.2340899586207,136.171923968556 35.2341959837787,136.172314332177 35.2348559490897))</t>
  </si>
  <si>
    <t>Polygon((136.175236701965 35.2327903845165,136.174861192703 35.2321375031617,136.174008250237 35.2324748988803,136.174410581589 35.2331102506451,136.175236701965 35.2327903845165))</t>
  </si>
  <si>
    <t>Polygon((136.172956824303 35.2337236890068,136.172559857368 35.2330795786053,136.172280907631 35.2331978849808,136.172651052475 35.233828849403,136.172956824303 35.2337236890068))</t>
  </si>
  <si>
    <t>Polygon((136.174139483515 35.2341226471685,136.173865641125 35.2342365466495,136.17427453842 35.2348933668555,136.174547826283 35.2347790299125,136.174139483515 35.2341226471685))</t>
  </si>
  <si>
    <t>Polygon((136.174772556155 35.233832089135,136.174904578377 35.233773727381,136.174988246795 35.233576998539,136.174671586701 35.233049936948,136.174380598027 35.233171453386,136.174772556155 35.233832089135))</t>
  </si>
  <si>
    <t>Polygon((136.174162231354 35.2358017519884,136.173970593678 35.2358822759744,136.174547881975 35.2368246962294,136.174743281138 35.2367444957854,136.174611268877 35.2365343536874,136.174162231354 35.2358017519884))</t>
  </si>
  <si>
    <t>Polygon((136.169164180756 35.2320016681255,136.169528961182 35.2325800608954,136.169936656952 35.2324047907945,136.16961479187 35.2318088696192,136.169164180756 35.2320016681255))</t>
  </si>
  <si>
    <t>Polygon((136.170467734337 35.2314364166616,136.169593334198 35.2317694335046,136.170001029968 35.2324135543085,136.170848608017 35.2320630130087,136.170467734337 35.2314364166616))</t>
  </si>
  <si>
    <t>Polygon((136.174014707059 35.235254655562,136.174325903789 35.235760788604,136.174598590259 35.235659860307,136.174561101757 35.235509094369,136.174522483687 35.235353259495,136.174499656662 35.235248407783,136.174493092168 35.235206736221,136.17448837869 35.235164425154,136.174480306327 35.235095568669,136.174479560059 35.235055473434,136.174014707059 35.235254655562))</t>
  </si>
  <si>
    <t>Polygon((136.172302365303 35.2348322479942,136.171926856041 35.2342056730367,136.17168545723 35.234302069499,136.172082424164 35.2349374069533,136.172302365303 35.2348322479942))</t>
  </si>
  <si>
    <t>F</t>
  </si>
  <si>
    <t>Polygon((136.169335842133 35.2326676958038,136.168992519379 35.232106830754,136.168670654297 35.23224704738,136.169035434723 35.2328079114603,136.169335842133 35.2326676958038))</t>
  </si>
  <si>
    <t>E</t>
  </si>
  <si>
    <t>Polygon((136.168069839478 35.2332460838251,136.167705059052 35.2325450069055,136.167211532593 35.2327553306175,136.167619228363 35.2334213521083,136.168069839478 35.2332460838251))</t>
  </si>
  <si>
    <t>Polygon((136.168026924133 35.2332285569759,136.168456077576 35.2330182344908,136.168069839478 35.232439844845,136.167726516724 35.2325625339023,136.168026924133 35.2332285569759))</t>
  </si>
  <si>
    <t>Polygon((136.168994854926 35.231150179339,136.168711311621 35.231272708677,136.169122958897 35.231926404633,136.169408006436 35.231808839632,136.168994854926 35.231150179339))</t>
  </si>
  <si>
    <t>Polygon((136.170655488968 35.2330532882762,136.169486045837 35.2335615664622,136.169850826263 35.2341574747626,136.171041727066 35.2336930171989,136.170655488968 35.2330532882762))</t>
  </si>
  <si>
    <t>Polygon((136.171610355377 35.2351214348037,136.171245574951 35.2344904804355,136.170816421509 35.2346657460301,136.171202659607 35.2353142254374,136.171610355377 35.2351214348037))</t>
  </si>
  <si>
    <t>Polygon((136.171621084213 35.2351433428534,136.17206633091 35.2349636966718,136.17168545723 35.234302069499,136.171245574951 35.2344904804355,136.171621084213 35.2351433428534))</t>
  </si>
  <si>
    <t>Polygon((136.172093118416 35.234963680606,136.171798239539 35.235087519021,136.172022147473 35.23544430904,136.172207283996 35.235742190698,136.17250036066 35.235620559438,136.172424918873 35.235502219418,136.172093118416 35.234963680606))</t>
  </si>
  <si>
    <t>Polygon((136.171617411999 35.2359872698436,136.171478425306 35.2357632108826,136.171213220371 35.2353248574236,136.170916653248 35.2354467925756,136.171178574033 35.2358744539176,136.171325437511 35.2361098058666,136.171617411999 35.2359872698436))</t>
  </si>
  <si>
    <t>Polygon((136.171504478347 35.235207150844,136.171341957386 35.235272886302,136.171211961437 35.235328758903,136.171614459713 35.235988402682,136.171917104012 35.235865708783,136.171781199764 35.235649844112,136.171504478347 35.235207150844))</t>
  </si>
  <si>
    <t>Polygon((136.170896456219 35.235438319504,136.171202174525 35.235313966232,136.170801096506 35.234664987698,136.170496440894 35.234793416704,136.170896456219 35.235438319504))</t>
  </si>
  <si>
    <t>Polygon((136.171770951429 35.2350782763257,136.171464559515 35.2352058795797,136.171870871042 35.2358656494497,136.172098208047 35.2357745086227,136.172113829865 35.2357518536527,136.172142389337 35.2356782979197,136.1718868131 35.2352694690397,136.171770951429 35.2350782763257))</t>
  </si>
  <si>
    <t>Polygon((136.173489200343 35.2352043314821,136.173818410727 35.2350682207331,136.173426452599 35.2344075849841,136.173093019632 35.2345459854901,136.173489200343 35.2352043314821))</t>
  </si>
  <si>
    <t>Polygon((136.174565813143 35.236818765402,136.174427626772 35.236596527004,136.173988914183 35.235876093005,136.173751733154 35.235977671436,136.174200770677 35.236710273135,136.174332782938 35.236920415233,136.174565813143 35.236818765402))</t>
  </si>
  <si>
    <t>Polygon((136.171689707754 35.236816032847,136.172035190655 35.236670935941,136.171895666425 35.23644407009,136.171637479247 35.236022873961,136.171287498727 35.236165754648,136.1715948557 35.236663602592,136.171689707754 35.236816032847))</t>
  </si>
  <si>
    <t>Polygon((136.168262958527 35.233211030123,136.167683601379 35.2334213521083,136.16809129715 35.2340523147923,136.168606281281 35.233841994443,136.168262958527 35.233211030123))</t>
  </si>
  <si>
    <t>Polygon((136.168134212494 35.2324573718645,136.16849899292 35.2330532882762,136.168885231018 35.2328429653366,136.168606281281 35.2322645744412,136.168134212494 35.2324573718645))</t>
  </si>
  <si>
    <t>Polygon((136.172168254852 35.2341224214543,136.172543764114 35.2347489970549,136.173407435417 35.2343940841971,136.173031926155 35.233741215749,136.172168254852 35.2341224214543))</t>
  </si>
  <si>
    <t>Polygon((136.174040436745 35.2333118094756,136.173080205917 35.2337368340638,136.17348253727 35.2343590309911,136.174432039261 35.2339734447252,136.174040436745 35.2333118094756))</t>
  </si>
  <si>
    <t>Polygon((136.173841126484 35.234236684745,136.173484162365 35.234387567003,136.173887483857 35.235037415088,136.174247438011 35.234896454615,136.173841126484 35.234236684745))</t>
  </si>
  <si>
    <t>Polygon((136.172669827938 35.2330423371684,136.1730453372 35.233668912769,136.173909008503 35.2333139999112,136.173533499241 35.2326611314631,136.172669827938 35.2330423371684))</t>
  </si>
  <si>
    <t>Polygon((136.174158453941 35.2341180397897,136.174517869949 35.2347139440022,136.174662710236 35.2343940841971,136.174426674843 35.2339997347561,136.174158453941 35.2341180397897))</t>
  </si>
  <si>
    <t>Polygon((136.174442768097 35.2339953530849,136.174668073654 35.2343809392466,136.174780726433 35.2341574747626,136.174920201302 35.2337937959527,136.174442768097 35.2339953530849))</t>
  </si>
  <si>
    <t>Polygon((136.174968481064 35.2329700355111,136.17470562458 35.2330401431084,136.175000667572 35.2335528030722,136.175188422203 35.2330007075924,136.174968481064 35.2329700355111))</t>
  </si>
  <si>
    <r>
      <rPr>
        <b/>
        <sz val="11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</si>
  <si>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b/>
        <sz val="11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</si>
  <si>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b/>
        <sz val="11"/>
        <color rgb="FF000000"/>
        <rFont val="ＭＳ Ｐゴシック"/>
        <family val="3"/>
      </rPr>
      <t>合計</t>
    </r>
    <rPh sb="0" eb="2">
      <t>ゴウケイ</t>
    </rPh>
    <phoneticPr fontId="0"/>
  </si>
  <si>
    <r>
      <rPr>
        <b/>
        <sz val="11"/>
        <color rgb="FF000000"/>
        <rFont val="ＭＳ Ｐゴシック"/>
        <family val="3"/>
      </rPr>
      <t>合計</t>
    </r>
    <rPh sb="0" eb="2">
      <t>ゴウケイ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</si>
</sst>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m/d;@"/>
    <numFmt numFmtId="178" formatCode="#,##0.0;[Red]\-#,##0.0"/>
    <numFmt numFmtId="179" formatCode="0.0"/>
  </numFmts>
  <fonts count="10" x14ac:knownFonts="1">
    <font>
      <sz val="11"/>
      <color rgb="FF000000"/>
      <name val="Calibri"/>
      <family val="2"/>
    </font>
    <font>
      <sz val="8"/>
      <color rgb="FF000000"/>
      <name val="Tahoma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1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none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75">
    <xf numFmtId="0" fontId="0" fillId="0" borderId="0" xfId="0"/>
    <xf numFmtId="178" fontId="0" fillId="0" borderId="21" xfId="0" applyNumberForma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38" fontId="0" fillId="0" borderId="1" xfId="0" applyNumberFormat="1" applyFill="1" applyBorder="1" applyAlignment="1" applyProtection="1">
      <alignment horizontal="right" vertical="center"/>
    </xf>
    <xf numFmtId="176" fontId="0" fillId="0" borderId="5" xfId="0" applyNumberFormat="1" applyFill="1" applyBorder="1" applyAlignment="1" applyProtection="1">
      <alignment horizontal="right" vertical="center"/>
    </xf>
    <xf numFmtId="2" fontId="0" fillId="0" borderId="15" xfId="0" applyNumberFormat="1" applyFill="1" applyBorder="1" applyAlignment="1" applyProtection="1">
      <alignment vertical="center"/>
    </xf>
    <xf numFmtId="2" fontId="0" fillId="0" borderId="13" xfId="0" applyNumberFormat="1" applyFill="1" applyBorder="1" applyAlignment="1" applyProtection="1">
      <alignment vertical="center"/>
    </xf>
    <xf numFmtId="38" fontId="0" fillId="0" borderId="3" xfId="0" applyNumberFormat="1" applyFill="1" applyBorder="1" applyAlignment="1" applyProtection="1">
      <alignment vertical="center"/>
    </xf>
    <xf numFmtId="176" fontId="0" fillId="0" borderId="12" xfId="0" applyNumberFormat="1" applyFill="1" applyBorder="1" applyAlignment="1" applyProtection="1">
      <alignment horizontal="right" vertical="center"/>
    </xf>
    <xf numFmtId="0" fontId="3" fillId="0" borderId="18" xfId="0" applyNumberFormat="1" applyFont="1" applyFill="1" applyBorder="1" applyAlignment="1" applyProtection="1">
      <alignment horizontal="right" vertical="center"/>
    </xf>
    <xf numFmtId="40" fontId="0" fillId="0" borderId="22" xfId="0" applyNumberFormat="1" applyFill="1" applyBorder="1" applyAlignment="1" applyProtection="1">
      <alignment vertical="center"/>
    </xf>
    <xf numFmtId="0" fontId="0" fillId="0" borderId="20" xfId="0" applyNumberFormat="1" applyFill="1" applyBorder="1" applyAlignment="1" applyProtection="1">
      <alignment horizontal="center" vertical="center"/>
    </xf>
    <xf numFmtId="38" fontId="0" fillId="0" borderId="21" xfId="0" applyNumberForma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38" fontId="0" fillId="0" borderId="11" xfId="0" applyNumberFormat="1" applyFill="1" applyBorder="1" applyAlignment="1" applyProtection="1">
      <alignment vertical="center"/>
    </xf>
    <xf numFmtId="38" fontId="0" fillId="0" borderId="4" xfId="0" applyNumberFormat="1" applyFill="1" applyBorder="1" applyAlignment="1" applyProtection="1">
      <alignment vertical="center"/>
    </xf>
    <xf numFmtId="0" fontId="0" fillId="0" borderId="11" xfId="0" applyNumberFormat="1" applyFill="1" applyBorder="1" applyAlignment="1" applyProtection="1">
      <alignment horizontal="right" vertical="center"/>
    </xf>
    <xf numFmtId="0" fontId="0" fillId="0" borderId="4" xfId="0" applyNumberFormat="1" applyFill="1" applyBorder="1" applyAlignment="1" applyProtection="1">
      <alignment horizontal="right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vertical="center"/>
    </xf>
    <xf numFmtId="40" fontId="0" fillId="0" borderId="1" xfId="0" applyNumberForma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shrinkToFit="1"/>
    </xf>
    <xf numFmtId="0" fontId="3" fillId="0" borderId="10" xfId="0" applyNumberFormat="1" applyFont="1" applyFill="1" applyBorder="1" applyAlignment="1" applyProtection="1">
      <alignment horizontal="center" vertical="center"/>
    </xf>
    <xf numFmtId="38" fontId="0" fillId="0" borderId="20" xfId="0" applyNumberFormat="1" applyFill="1" applyBorder="1" applyAlignment="1" applyProtection="1">
      <alignment horizontal="right" vertical="center"/>
    </xf>
    <xf numFmtId="38" fontId="0" fillId="0" borderId="20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vertical="center"/>
    </xf>
    <xf numFmtId="0" fontId="0" fillId="2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Alignment="1" applyProtection="1">
      <alignment vertical="center"/>
    </xf>
    <xf numFmtId="0" fontId="0" fillId="2" borderId="2" xfId="0" applyNumberForma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horizontal="center" vertical="center"/>
    </xf>
    <xf numFmtId="177" fontId="8" fillId="2" borderId="0" xfId="0" applyNumberFormat="1" applyFont="1" applyFill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</xf>
    <xf numFmtId="38" fontId="0" fillId="2" borderId="2" xfId="0" applyNumberFormat="1" applyFill="1" applyBorder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/>
    </xf>
    <xf numFmtId="0" fontId="0" fillId="7" borderId="0" xfId="0" applyNumberFormat="1" applyFill="1" applyAlignment="1" applyProtection="1">
      <alignment vertical="center"/>
    </xf>
    <xf numFmtId="0" fontId="0" fillId="2" borderId="0" xfId="0" applyNumberFormat="1" applyFill="1" applyAlignment="1" applyProtection="1">
      <alignment horizontal="left" vertical="center"/>
    </xf>
    <xf numFmtId="0" fontId="0" fillId="2" borderId="0" xfId="0" applyNumberFormat="1" applyFill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shrinkToFit="1"/>
    </xf>
    <xf numFmtId="0" fontId="9" fillId="3" borderId="1" xfId="0" applyNumberFormat="1" applyFont="1" applyFill="1" applyBorder="1" applyAlignment="1" applyProtection="1">
      <alignment horizontal="center" vertical="center"/>
    </xf>
    <xf numFmtId="177" fontId="9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38" fontId="4" fillId="5" borderId="1" xfId="0" applyNumberFormat="1" applyFont="1" applyFill="1" applyBorder="1" applyAlignment="1" applyProtection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/>
    </xf>
    <xf numFmtId="38" fontId="4" fillId="6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/>
    </xf>
    <xf numFmtId="0" fontId="4" fillId="5" borderId="19" xfId="0" applyNumberFormat="1" applyFont="1" applyFill="1" applyBorder="1" applyAlignment="1" applyProtection="1">
      <alignment horizontal="center" vertical="center" shrinkToFit="1"/>
    </xf>
    <xf numFmtId="0" fontId="4" fillId="5" borderId="9" xfId="0" applyNumberFormat="1" applyFont="1" applyFill="1" applyBorder="1" applyAlignment="1" applyProtection="1">
      <alignment horizontal="center" vertical="center" shrinkToFit="1"/>
    </xf>
    <xf numFmtId="0" fontId="4" fillId="4" borderId="8" xfId="0" applyNumberFormat="1" applyFont="1" applyFill="1" applyBorder="1" applyAlignment="1" applyProtection="1">
      <alignment horizontal="center" vertical="center" wrapText="1"/>
    </xf>
    <xf numFmtId="0" fontId="4" fillId="6" borderId="8" xfId="0" applyNumberFormat="1" applyFont="1" applyFill="1" applyBorder="1" applyAlignment="1" applyProtection="1">
      <alignment horizontal="center" vertical="center" wrapText="1"/>
    </xf>
    <xf numFmtId="0" fontId="4" fillId="6" borderId="19" xfId="0" applyNumberFormat="1" applyFont="1" applyFill="1" applyBorder="1" applyAlignment="1" applyProtection="1">
      <alignment horizontal="center" vertical="center" shrinkToFit="1"/>
    </xf>
    <xf numFmtId="0" fontId="4" fillId="6" borderId="9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ill="1" applyAlignment="1" applyProtection="1">
      <alignment horizontal="left" vertical="center"/>
    </xf>
    <xf numFmtId="56" fontId="0" fillId="0" borderId="0" xfId="0" applyNumberFormat="1" applyFill="1" applyAlignment="1" applyProtection="1">
      <alignment horizontal="center" vertical="center"/>
    </xf>
    <xf numFmtId="9" fontId="0" fillId="0" borderId="0" xfId="0" applyNumberFormat="1" applyFill="1" applyAlignment="1" applyProtection="1">
      <alignment vertical="center"/>
    </xf>
    <xf numFmtId="40" fontId="0" fillId="0" borderId="0" xfId="0" applyNumberForma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38" fontId="4" fillId="3" borderId="2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177" fontId="8" fillId="0" borderId="0" xfId="0" applyNumberFormat="1" applyFont="1" applyFill="1" applyAlignment="1" applyProtection="1">
      <alignment horizontal="center" vertical="center"/>
    </xf>
    <xf numFmtId="38" fontId="0" fillId="0" borderId="0" xfId="0" applyNumberForma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264582</xdr:colOff>
      <xdr:row>4</xdr:row>
      <xdr:rowOff>1</xdr:rowOff>
    </xdr:from>
    <xdr:to>
      <xdr:col>25</xdr:col>
      <xdr:colOff>560915</xdr:colOff>
      <xdr:row>33</xdr:row>
      <xdr:rowOff>127001</xdr:rowOff>
    </xdr:to>
    <xdr:grpSp>
      <xdr:nvGrpSpPr>
        <xdr:cNvPr id="2" name="グループ化 1"/>
        <xdr:cNvGrpSpPr/>
      </xdr:nvGrpSpPr>
      <xdr:grpSpPr>
        <a:xfrm>
          <a:off x="264582" y="719668"/>
          <a:ext cx="17219083" cy="5693833"/>
          <a:chOff x="264582" y="1185334"/>
          <a:chExt cx="17219083" cy="5693833"/>
        </a:xfrm>
      </xdr:grpSpPr>
      <xdr:sp macro="" textlink="">
        <xdr:nvSpPr>
          <xdr:cNvPr id="3" name="正方形/長方形 2"/>
          <xdr:cNvSpPr/>
        </xdr:nvSpPr>
        <xdr:spPr>
          <a:xfrm>
            <a:off x="264582" y="1217080"/>
            <a:ext cx="4878917" cy="2423586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作付面積調整シート</a:t>
            </a:r>
            <a:endParaRPr kumimoji="1" lang="en-US" altLang="ja-JP" sz="2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20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～地図を見ながら作付面積を決めよう～</a:t>
            </a:r>
            <a:endPara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＜目的＞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　前作に作付けした情報をもとに、</a:t>
            </a:r>
            <a:r>
              <a:rPr lang="ja-JP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地図を見て圃場の位置を特定しつつ</a:t>
            </a:r>
            <a:r>
              <a:rPr lang="ja-JP" altLang="ja-JP" sz="16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、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次作の作付品種を検討する。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　</a:t>
            </a:r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4" name="楕円 3"/>
          <xdr:cNvSpPr/>
        </xdr:nvSpPr>
        <xdr:spPr>
          <a:xfrm>
            <a:off x="11159066" y="2078567"/>
            <a:ext cx="1858434" cy="821268"/>
          </a:xfrm>
          <a:prstGeom prst="ellipse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SUMIF</a:t>
            </a:r>
            <a:r>
              <a:rPr kumimoji="1" lang="ja-JP" altLang="en-US" sz="11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関数で</a:t>
            </a:r>
            <a:endPara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品種毎に面積合計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630334" y="1185334"/>
            <a:ext cx="656167" cy="1121834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32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前作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7465484" y="1189567"/>
            <a:ext cx="662516" cy="1121834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32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1">
                      <a:lumMod val="50000"/>
                    </a:schemeClr>
                  </a:outerShdw>
                </a:effectLst>
              </a:rPr>
              <a:t>次作</a:t>
            </a:r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9387417" y="3354916"/>
            <a:ext cx="6794500" cy="2635251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6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シート説明（作業手順）</a:t>
            </a:r>
            <a:endParaRPr kumimoji="1" lang="en-US" altLang="ja-JP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6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①</a:t>
            </a:r>
            <a:endParaRPr kumimoji="1" lang="en-US" altLang="ja-JP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前作（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I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～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K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）・検討中の次作（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L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～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N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）の情報を入力。それぞれに入力した面積は、品種毎に合計される。品種ごとの次作の目標面積（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U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）も入力する。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②</a:t>
            </a:r>
            <a:endPara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Z-GIS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にシートを読み込ませ、目標面積に対する過不足（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Y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）と予想合計収量（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W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）を参考にしつつ、地図を見ながら次作の作付面積の調整をする。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（シート「マッピング」を参照ください）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8" name="上カーブ矢印 7"/>
          <xdr:cNvSpPr/>
        </xdr:nvSpPr>
        <xdr:spPr>
          <a:xfrm>
            <a:off x="5863168" y="2328333"/>
            <a:ext cx="5207000" cy="698500"/>
          </a:xfrm>
          <a:prstGeom prst="curvedUp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9" name="上カーブ矢印 8"/>
          <xdr:cNvSpPr/>
        </xdr:nvSpPr>
        <xdr:spPr>
          <a:xfrm>
            <a:off x="7778750" y="2335398"/>
            <a:ext cx="6487583" cy="698500"/>
          </a:xfrm>
          <a:prstGeom prst="curvedUpArrow">
            <a:avLst>
              <a:gd name="adj1" fmla="val 27983"/>
              <a:gd name="adj2" fmla="val 50000"/>
              <a:gd name="adj3" fmla="val 25000"/>
            </a:avLst>
          </a:prstGeom>
          <a:solidFill>
            <a:schemeClr val="accent2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" name="楕円 9"/>
          <xdr:cNvSpPr/>
        </xdr:nvSpPr>
        <xdr:spPr>
          <a:xfrm>
            <a:off x="15430499" y="2074333"/>
            <a:ext cx="2053166" cy="793750"/>
          </a:xfrm>
          <a:prstGeom prst="ellipse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目標面積ー次作面積</a:t>
            </a:r>
          </a:p>
        </xdr:txBody>
      </xdr:sp>
      <xdr:sp macro="" textlink="">
        <xdr:nvSpPr>
          <xdr:cNvPr id="11" name="楕円 10"/>
          <xdr:cNvSpPr/>
        </xdr:nvSpPr>
        <xdr:spPr>
          <a:xfrm>
            <a:off x="836084" y="4455583"/>
            <a:ext cx="3683000" cy="2423584"/>
          </a:xfrm>
          <a:prstGeom prst="ellipse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195916" y="4963585"/>
            <a:ext cx="2931583" cy="1449916"/>
          </a:xfrm>
          <a:prstGeom prst="rect">
            <a:avLst/>
          </a:prstGeom>
          <a:solidFill>
            <a:srgbClr val="FFFF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このファイルをそのまま</a:t>
            </a:r>
            <a:r>
              <a:rPr kumimoji="1" lang="en-US" altLang="ja-JP" sz="20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Z-GIS</a:t>
            </a:r>
            <a:r>
              <a:rPr kumimoji="1" lang="ja-JP" altLang="en-US" sz="20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に読み込ませてお試しください！！</a:t>
            </a:r>
            <a:endParaRPr kumimoji="1" lang="en-US" altLang="ja-JP" sz="2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152429</xdr:colOff>
      <xdr:row>0</xdr:row>
      <xdr:rowOff>161926</xdr:rowOff>
    </xdr:from>
    <xdr:to>
      <xdr:col>16</xdr:col>
      <xdr:colOff>66674</xdr:colOff>
      <xdr:row>49</xdr:row>
      <xdr:rowOff>180976</xdr:rowOff>
    </xdr:to>
    <xdr:grpSp>
      <xdr:nvGrpSpPr>
        <xdr:cNvPr id="7" name="グループ化 6"/>
        <xdr:cNvGrpSpPr/>
      </xdr:nvGrpSpPr>
      <xdr:grpSpPr>
        <a:xfrm>
          <a:off x="152429" y="161926"/>
          <a:ext cx="9667845" cy="9353550"/>
          <a:chOff x="200054" y="342900"/>
          <a:chExt cx="9667845" cy="10608923"/>
        </a:xfrm>
      </xdr:grpSpPr>
      <xdr:pic>
        <xdr:nvPicPr>
          <xdr:cNvPr id="4" name="図 3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54" r="23422"/>
          <a:stretch/>
        </xdr:blipFill>
        <xdr:spPr>
          <a:xfrm>
            <a:off x="200054" y="342900"/>
            <a:ext cx="5591146" cy="5383023"/>
          </a:xfrm>
          <a:prstGeom prst="rect">
            <a:avLst/>
          </a:prstGeom>
        </xdr:spPr>
      </xdr:pic>
      <xdr:pic>
        <xdr:nvPicPr>
          <xdr:cNvPr id="5" name="図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51" y="5735977"/>
            <a:ext cx="5581650" cy="5215846"/>
          </a:xfrm>
          <a:prstGeom prst="rect">
            <a:avLst/>
          </a:prstGeom>
        </xdr:spPr>
      </xdr:pic>
      <xdr:sp macro="" textlink="">
        <xdr:nvSpPr>
          <xdr:cNvPr id="3" name="正方形/長方形 2"/>
          <xdr:cNvSpPr/>
        </xdr:nvSpPr>
        <xdr:spPr>
          <a:xfrm>
            <a:off x="4219574" y="4572001"/>
            <a:ext cx="5648325" cy="1857374"/>
          </a:xfrm>
          <a:prstGeom prst="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（例）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１．品種毎（前作）に色分けを行う。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２．地図を見つつ、次作の作付圃場の位置や品種、面積を調整する。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３．調整が終了したら上書き保存し、対象ファイルを</a:t>
            </a:r>
            <a:r>
              <a:rPr kumimoji="1" lang="en-US" altLang="ja-JP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Excel</a:t>
            </a:r>
            <a:r>
              <a:rPr kumimoji="1" lang="ja-JP" altLang="en-US" sz="14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で開く。面積の過不足や予想合計収量等を見ながら、再度作付の検討を行う。</a:t>
            </a:r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endPara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2" name="右矢印 1"/>
          <xdr:cNvSpPr/>
        </xdr:nvSpPr>
        <xdr:spPr>
          <a:xfrm rot="5400000">
            <a:off x="2486025" y="5419726"/>
            <a:ext cx="1476375" cy="723900"/>
          </a:xfrm>
          <a:prstGeom prst="right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457700" y="8782050"/>
            <a:ext cx="2333625" cy="381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品種</a:t>
            </a:r>
            <a:r>
              <a:rPr kumimoji="1" lang="en-US" altLang="ja-JP" sz="1400"/>
              <a:t>F</a:t>
            </a:r>
            <a:r>
              <a:rPr kumimoji="1" lang="ja-JP" altLang="en-US" sz="1400"/>
              <a:t>（前作）→品種</a:t>
            </a:r>
            <a:r>
              <a:rPr kumimoji="1" lang="en-US" altLang="ja-JP" sz="1400"/>
              <a:t>B</a:t>
            </a:r>
            <a:r>
              <a:rPr kumimoji="1" lang="ja-JP" altLang="en-US" sz="1400"/>
              <a:t>（次作）</a:t>
            </a:r>
          </a:p>
        </xdr:txBody>
      </xdr:sp>
      <xdr:cxnSp macro="">
        <xdr:nvCxnSpPr>
          <xdr:cNvPr id="8" name="直線矢印コネクタ 7"/>
          <xdr:cNvCxnSpPr/>
        </xdr:nvCxnSpPr>
        <xdr:spPr>
          <a:xfrm flipH="1" flipV="1">
            <a:off x="3771900" y="8410575"/>
            <a:ext cx="695325" cy="400051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10"/>
          <xdr:cNvSpPr txBox="1"/>
        </xdr:nvSpPr>
        <xdr:spPr>
          <a:xfrm>
            <a:off x="4591050" y="6667500"/>
            <a:ext cx="2333625" cy="381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品種</a:t>
            </a:r>
            <a:r>
              <a:rPr kumimoji="1" lang="en-US" altLang="ja-JP" sz="1400"/>
              <a:t>C</a:t>
            </a:r>
            <a:r>
              <a:rPr kumimoji="1" lang="ja-JP" altLang="en-US" sz="1400"/>
              <a:t>（前作）→品種</a:t>
            </a:r>
            <a:r>
              <a:rPr kumimoji="1" lang="en-US" altLang="ja-JP" sz="1400"/>
              <a:t>F</a:t>
            </a:r>
            <a:r>
              <a:rPr kumimoji="1" lang="ja-JP" altLang="en-US" sz="1400"/>
              <a:t>（次作）</a:t>
            </a:r>
          </a:p>
        </xdr:txBody>
      </xdr:sp>
      <xdr:cxnSp macro="">
        <xdr:nvCxnSpPr>
          <xdr:cNvPr id="12" name="直線矢印コネクタ 11"/>
          <xdr:cNvCxnSpPr/>
        </xdr:nvCxnSpPr>
        <xdr:spPr>
          <a:xfrm flipH="1">
            <a:off x="4124325" y="7153275"/>
            <a:ext cx="676275" cy="41910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29"/>
  <sheetViews>
    <sheetView tabSelected="1" topLeftCell="B2" zoomScale="90" zoomScaleNormal="90" zoomScalePageLayoutView="90" workbookViewId="0">
      <selection activeCell="Q31" sqref="Q31"/>
    </sheetView>
  </sheetViews>
  <sheetFormatPr defaultColWidth="13.85546875" defaultRowHeight="15" x14ac:dyDescent="0.25"/>
  <cols>
    <col min="1" max="1" width="5.140625" style="37" hidden="1" customWidth="1"/>
    <col min="2" max="2" width="4.7109375" style="36" customWidth="1"/>
    <col min="3" max="6" width="12.28515625" style="71" customWidth="1"/>
    <col min="7" max="7" width="12.28515625" style="72" customWidth="1"/>
    <col min="8" max="8" width="8.42578125" style="36" bestFit="1" customWidth="1"/>
    <col min="9" max="9" width="8" style="38" customWidth="1"/>
    <col min="10" max="10" width="9.28515625" style="73" customWidth="1"/>
    <col min="11" max="11" width="9.28515625" style="38" customWidth="1"/>
    <col min="12" max="12" width="9.140625" style="38" customWidth="1"/>
    <col min="13" max="13" width="9.28515625" style="73" customWidth="1"/>
    <col min="14" max="14" width="9.28515625" style="38" customWidth="1"/>
    <col min="15" max="15" width="8.7109375" style="36" customWidth="1"/>
    <col min="16" max="16" width="9.28515625" style="36" customWidth="1"/>
    <col min="17" max="17" width="8.85546875" style="36" customWidth="1"/>
    <col min="18" max="18" width="13.42578125" style="36" customWidth="1"/>
    <col min="19" max="19" width="11.28515625" style="36" customWidth="1"/>
    <col min="20" max="20" width="10.42578125" style="65" customWidth="1"/>
    <col min="21" max="22" width="13.5703125" style="36" customWidth="1"/>
    <col min="23" max="23" width="11.28515625" style="36" customWidth="1"/>
    <col min="24" max="24" width="10.42578125" style="65" customWidth="1"/>
    <col min="25" max="26" width="13.5703125" style="36" customWidth="1"/>
    <col min="27" max="35" width="13.85546875" style="36" customWidth="1"/>
    <col min="36" max="37" width="13.85546875" style="38" customWidth="1"/>
    <col min="38" max="38" width="13.85546875" style="36" customWidth="1"/>
    <col min="39" max="16384" width="13.85546875" style="36"/>
  </cols>
  <sheetData>
    <row r="1" spans="1:37" s="37" customFormat="1" ht="6" hidden="1" customHeight="1" thickBot="1" x14ac:dyDescent="0.3">
      <c r="A1" s="37" t="s">
        <v>0</v>
      </c>
      <c r="B1" s="40" t="s">
        <v>1</v>
      </c>
      <c r="C1" s="41" t="s">
        <v>1</v>
      </c>
      <c r="D1" s="41" t="s">
        <v>1</v>
      </c>
      <c r="E1" s="41" t="s">
        <v>1</v>
      </c>
      <c r="F1" s="41" t="s">
        <v>1</v>
      </c>
      <c r="G1" s="42" t="s">
        <v>1</v>
      </c>
      <c r="H1" s="40" t="s">
        <v>1</v>
      </c>
      <c r="I1" s="43" t="s">
        <v>1</v>
      </c>
      <c r="J1" s="44" t="s">
        <v>1</v>
      </c>
      <c r="K1" s="45" t="s">
        <v>1</v>
      </c>
      <c r="L1" s="43" t="s">
        <v>1</v>
      </c>
      <c r="M1" s="44" t="s">
        <v>1</v>
      </c>
      <c r="N1" s="45" t="s">
        <v>1</v>
      </c>
      <c r="O1" s="46"/>
      <c r="P1" s="46"/>
      <c r="Q1" s="37" t="s">
        <v>1</v>
      </c>
      <c r="S1" s="37" t="s">
        <v>1</v>
      </c>
      <c r="T1" s="47" t="s">
        <v>1</v>
      </c>
      <c r="U1" s="37" t="s">
        <v>1</v>
      </c>
      <c r="W1" s="37" t="s">
        <v>1</v>
      </c>
      <c r="X1" s="47" t="s">
        <v>1</v>
      </c>
      <c r="Y1" s="37" t="s">
        <v>1</v>
      </c>
      <c r="AJ1" s="48"/>
      <c r="AK1" s="48"/>
    </row>
    <row r="2" spans="1:37" s="74" customFormat="1" ht="27" customHeight="1" thickBot="1" x14ac:dyDescent="0.3">
      <c r="A2" s="48" t="s">
        <v>2</v>
      </c>
      <c r="B2" s="49" t="s">
        <v>3</v>
      </c>
      <c r="C2" s="50" t="s">
        <v>4</v>
      </c>
      <c r="D2" s="50" t="s">
        <v>5</v>
      </c>
      <c r="E2" s="50" t="s">
        <v>6</v>
      </c>
      <c r="F2" s="50" t="s">
        <v>7</v>
      </c>
      <c r="G2" s="51" t="s">
        <v>8</v>
      </c>
      <c r="H2" s="52" t="s">
        <v>9</v>
      </c>
      <c r="I2" s="53" t="s">
        <v>10</v>
      </c>
      <c r="J2" s="54" t="s">
        <v>11</v>
      </c>
      <c r="K2" s="53" t="s">
        <v>12</v>
      </c>
      <c r="L2" s="55" t="s">
        <v>13</v>
      </c>
      <c r="M2" s="56" t="s">
        <v>14</v>
      </c>
      <c r="N2" s="55" t="s">
        <v>12</v>
      </c>
      <c r="O2" s="57"/>
      <c r="P2" s="31" t="s">
        <v>15</v>
      </c>
      <c r="Q2" s="32" t="s">
        <v>16</v>
      </c>
      <c r="R2" s="58" t="s">
        <v>17</v>
      </c>
      <c r="S2" s="59" t="s">
        <v>18</v>
      </c>
      <c r="T2" s="60" t="s">
        <v>19</v>
      </c>
      <c r="U2" s="61" t="s">
        <v>20</v>
      </c>
      <c r="V2" s="62" t="s">
        <v>21</v>
      </c>
      <c r="W2" s="63" t="s">
        <v>18</v>
      </c>
      <c r="X2" s="64" t="s">
        <v>19</v>
      </c>
      <c r="Y2" s="27" t="s">
        <v>22</v>
      </c>
      <c r="Z2" s="28" t="s">
        <v>23</v>
      </c>
      <c r="AA2" s="5"/>
      <c r="AB2" s="5"/>
      <c r="AC2" s="5"/>
      <c r="AD2" s="5"/>
      <c r="AE2" s="5"/>
      <c r="AF2" s="5"/>
      <c r="AG2" s="5"/>
      <c r="AH2" s="4"/>
    </row>
    <row r="3" spans="1:37" x14ac:dyDescent="0.25">
      <c r="A3" s="37" t="s">
        <v>24</v>
      </c>
      <c r="B3" s="7">
        <v>1</v>
      </c>
      <c r="C3" s="20"/>
      <c r="D3" s="20"/>
      <c r="E3" s="20"/>
      <c r="F3" s="20"/>
      <c r="G3" s="21"/>
      <c r="H3" s="7"/>
      <c r="I3" s="6" t="s">
        <v>25</v>
      </c>
      <c r="J3" s="9">
        <v>1717</v>
      </c>
      <c r="K3" s="2">
        <f t="shared" ref="K3:K34" si="0">J3/100</f>
        <v>17.170000000000002</v>
      </c>
      <c r="L3" s="6" t="s">
        <v>25</v>
      </c>
      <c r="M3" s="9">
        <v>1717</v>
      </c>
      <c r="N3" s="2">
        <f t="shared" ref="N3:N34" si="1">M3/100</f>
        <v>17.170000000000002</v>
      </c>
      <c r="O3" s="65"/>
      <c r="P3" s="33" t="s">
        <v>26</v>
      </c>
      <c r="Q3" s="25">
        <v>540</v>
      </c>
      <c r="R3" s="23">
        <f t="shared" ref="R3:R8" si="2">SUMIF($I$3:$I$49,P3,$K$3:$K$49)</f>
        <v>99.82</v>
      </c>
      <c r="S3" s="14">
        <f t="shared" ref="S3:S8" si="3">R3*Q3/10</f>
        <v>5390.28</v>
      </c>
      <c r="T3" s="15">
        <f t="shared" ref="T3:T8" si="4">S3*0.001</f>
        <v>5.3902799999999997</v>
      </c>
      <c r="U3" s="23">
        <v>200</v>
      </c>
      <c r="V3" s="23">
        <f t="shared" ref="V3:V8" si="5">SUMIF($L$3:$L$49,P3,$N$3:$N$49)</f>
        <v>99.82</v>
      </c>
      <c r="W3" s="14">
        <f t="shared" ref="W3:W8" si="6">V3*Q3/10</f>
        <v>5390.28</v>
      </c>
      <c r="X3" s="15">
        <f t="shared" ref="X3:X8" si="7">W3*0.001</f>
        <v>5.3902799999999997</v>
      </c>
      <c r="Y3" s="13">
        <f t="shared" ref="Y3:Y8" si="8">U3-V3</f>
        <v>100.18</v>
      </c>
      <c r="Z3" s="29">
        <f t="shared" ref="Z3:Z8" si="9">Y3*0.01</f>
        <v>1.0018</v>
      </c>
    </row>
    <row r="4" spans="1:37" x14ac:dyDescent="0.25">
      <c r="A4" s="37" t="s">
        <v>27</v>
      </c>
      <c r="B4" s="7">
        <v>2</v>
      </c>
      <c r="C4" s="20"/>
      <c r="D4" s="20"/>
      <c r="E4" s="20"/>
      <c r="F4" s="20"/>
      <c r="G4" s="21"/>
      <c r="H4" s="7"/>
      <c r="I4" s="6" t="s">
        <v>25</v>
      </c>
      <c r="J4" s="9">
        <v>1850</v>
      </c>
      <c r="K4" s="2">
        <f t="shared" si="0"/>
        <v>18.5</v>
      </c>
      <c r="L4" s="6" t="s">
        <v>25</v>
      </c>
      <c r="M4" s="9">
        <v>1850</v>
      </c>
      <c r="N4" s="2">
        <f t="shared" si="1"/>
        <v>18.5</v>
      </c>
      <c r="O4" s="38"/>
      <c r="P4" s="8" t="s">
        <v>28</v>
      </c>
      <c r="Q4" s="26">
        <v>480</v>
      </c>
      <c r="R4" s="23">
        <f t="shared" si="2"/>
        <v>429.88000000000005</v>
      </c>
      <c r="S4" s="14">
        <f t="shared" si="3"/>
        <v>20634.240000000002</v>
      </c>
      <c r="T4" s="11">
        <f t="shared" si="4"/>
        <v>20.634240000000002</v>
      </c>
      <c r="U4" s="24">
        <v>400</v>
      </c>
      <c r="V4" s="23">
        <f t="shared" si="5"/>
        <v>428.88000000000005</v>
      </c>
      <c r="W4" s="14">
        <f t="shared" si="6"/>
        <v>20586.240000000002</v>
      </c>
      <c r="X4" s="11">
        <f t="shared" si="7"/>
        <v>20.586240000000004</v>
      </c>
      <c r="Y4" s="12">
        <f t="shared" si="8"/>
        <v>-28.880000000000052</v>
      </c>
      <c r="Z4" s="29">
        <f t="shared" si="9"/>
        <v>-0.28880000000000056</v>
      </c>
    </row>
    <row r="5" spans="1:37" x14ac:dyDescent="0.25">
      <c r="A5" s="37" t="s">
        <v>29</v>
      </c>
      <c r="B5" s="7">
        <v>3</v>
      </c>
      <c r="C5" s="20"/>
      <c r="D5" s="20"/>
      <c r="E5" s="20"/>
      <c r="F5" s="20"/>
      <c r="G5" s="21"/>
      <c r="H5" s="7"/>
      <c r="I5" s="6" t="s">
        <v>30</v>
      </c>
      <c r="J5" s="9">
        <v>1864</v>
      </c>
      <c r="K5" s="2">
        <f t="shared" si="0"/>
        <v>18.64</v>
      </c>
      <c r="L5" s="6" t="s">
        <v>30</v>
      </c>
      <c r="M5" s="9">
        <v>1864</v>
      </c>
      <c r="N5" s="2">
        <f t="shared" si="1"/>
        <v>18.64</v>
      </c>
      <c r="O5" s="38"/>
      <c r="P5" s="8" t="s">
        <v>31</v>
      </c>
      <c r="Q5" s="26">
        <v>500</v>
      </c>
      <c r="R5" s="23">
        <f t="shared" si="2"/>
        <v>229.64999999999998</v>
      </c>
      <c r="S5" s="14">
        <f t="shared" si="3"/>
        <v>11482.499999999998</v>
      </c>
      <c r="T5" s="11">
        <f t="shared" si="4"/>
        <v>11.482499999999998</v>
      </c>
      <c r="U5" s="24">
        <v>300</v>
      </c>
      <c r="V5" s="23">
        <f t="shared" si="5"/>
        <v>236.64999999999998</v>
      </c>
      <c r="W5" s="14">
        <f t="shared" si="6"/>
        <v>11832.499999999998</v>
      </c>
      <c r="X5" s="11">
        <f t="shared" si="7"/>
        <v>11.832499999999998</v>
      </c>
      <c r="Y5" s="12">
        <f t="shared" si="8"/>
        <v>63.350000000000023</v>
      </c>
      <c r="Z5" s="29">
        <f t="shared" si="9"/>
        <v>0.63350000000000029</v>
      </c>
    </row>
    <row r="6" spans="1:37" x14ac:dyDescent="0.25">
      <c r="A6" s="37" t="s">
        <v>32</v>
      </c>
      <c r="B6" s="7">
        <v>4</v>
      </c>
      <c r="C6" s="20"/>
      <c r="D6" s="20"/>
      <c r="E6" s="20"/>
      <c r="F6" s="20"/>
      <c r="G6" s="21"/>
      <c r="H6" s="7"/>
      <c r="I6" s="6" t="s">
        <v>30</v>
      </c>
      <c r="J6" s="9">
        <v>1881</v>
      </c>
      <c r="K6" s="2">
        <f t="shared" si="0"/>
        <v>18.809999999999999</v>
      </c>
      <c r="L6" s="6" t="s">
        <v>30</v>
      </c>
      <c r="M6" s="9">
        <v>1881</v>
      </c>
      <c r="N6" s="2">
        <f t="shared" si="1"/>
        <v>18.809999999999999</v>
      </c>
      <c r="O6" s="38"/>
      <c r="P6" s="8" t="s">
        <v>33</v>
      </c>
      <c r="Q6" s="26">
        <v>460</v>
      </c>
      <c r="R6" s="23">
        <f t="shared" si="2"/>
        <v>100.30999999999999</v>
      </c>
      <c r="S6" s="14">
        <f t="shared" si="3"/>
        <v>4614.2599999999993</v>
      </c>
      <c r="T6" s="11">
        <f t="shared" si="4"/>
        <v>4.6142599999999998</v>
      </c>
      <c r="U6" s="24">
        <v>200</v>
      </c>
      <c r="V6" s="23">
        <f t="shared" si="5"/>
        <v>104.30999999999999</v>
      </c>
      <c r="W6" s="14">
        <f t="shared" si="6"/>
        <v>4798.2599999999993</v>
      </c>
      <c r="X6" s="11">
        <f t="shared" si="7"/>
        <v>4.7982599999999991</v>
      </c>
      <c r="Y6" s="12">
        <f t="shared" si="8"/>
        <v>95.690000000000012</v>
      </c>
      <c r="Z6" s="29">
        <f t="shared" si="9"/>
        <v>0.95690000000000008</v>
      </c>
    </row>
    <row r="7" spans="1:37" x14ac:dyDescent="0.25">
      <c r="A7" s="37" t="s">
        <v>34</v>
      </c>
      <c r="B7" s="7">
        <v>5</v>
      </c>
      <c r="C7" s="20"/>
      <c r="D7" s="20"/>
      <c r="E7" s="20"/>
      <c r="F7" s="20"/>
      <c r="G7" s="21"/>
      <c r="H7" s="7"/>
      <c r="I7" s="6" t="s">
        <v>35</v>
      </c>
      <c r="J7" s="9">
        <v>1889</v>
      </c>
      <c r="K7" s="2">
        <f t="shared" si="0"/>
        <v>18.89</v>
      </c>
      <c r="L7" s="6" t="s">
        <v>35</v>
      </c>
      <c r="M7" s="9">
        <v>1889</v>
      </c>
      <c r="N7" s="2">
        <f t="shared" si="1"/>
        <v>18.89</v>
      </c>
      <c r="O7" s="38"/>
      <c r="P7" s="8" t="s">
        <v>36</v>
      </c>
      <c r="Q7" s="26">
        <v>520</v>
      </c>
      <c r="R7" s="23">
        <f t="shared" si="2"/>
        <v>124.77</v>
      </c>
      <c r="S7" s="14">
        <f t="shared" si="3"/>
        <v>6488.04</v>
      </c>
      <c r="T7" s="11">
        <f t="shared" si="4"/>
        <v>6.4880399999999998</v>
      </c>
      <c r="U7" s="24">
        <v>200</v>
      </c>
      <c r="V7" s="23">
        <f t="shared" si="5"/>
        <v>127.77</v>
      </c>
      <c r="W7" s="14">
        <f t="shared" si="6"/>
        <v>6644.0399999999991</v>
      </c>
      <c r="X7" s="11">
        <f t="shared" si="7"/>
        <v>6.6440399999999995</v>
      </c>
      <c r="Y7" s="12">
        <f t="shared" si="8"/>
        <v>72.23</v>
      </c>
      <c r="Z7" s="29">
        <f t="shared" si="9"/>
        <v>0.72230000000000005</v>
      </c>
    </row>
    <row r="8" spans="1:37" x14ac:dyDescent="0.25">
      <c r="A8" s="37" t="s">
        <v>37</v>
      </c>
      <c r="B8" s="7">
        <v>6</v>
      </c>
      <c r="C8" s="20"/>
      <c r="D8" s="20"/>
      <c r="E8" s="20"/>
      <c r="F8" s="20"/>
      <c r="G8" s="21"/>
      <c r="H8" s="7"/>
      <c r="I8" s="6" t="s">
        <v>30</v>
      </c>
      <c r="J8" s="9">
        <v>2173</v>
      </c>
      <c r="K8" s="2">
        <f t="shared" si="0"/>
        <v>21.73</v>
      </c>
      <c r="L8" s="6" t="s">
        <v>30</v>
      </c>
      <c r="M8" s="9">
        <v>2073</v>
      </c>
      <c r="N8" s="2">
        <f t="shared" si="1"/>
        <v>20.73</v>
      </c>
      <c r="O8" s="38"/>
      <c r="P8" s="8" t="s">
        <v>38</v>
      </c>
      <c r="Q8" s="26">
        <v>540</v>
      </c>
      <c r="R8" s="23">
        <f t="shared" si="2"/>
        <v>99.52</v>
      </c>
      <c r="S8" s="14">
        <f t="shared" si="3"/>
        <v>5374.08</v>
      </c>
      <c r="T8" s="11">
        <f t="shared" si="4"/>
        <v>5.3740800000000002</v>
      </c>
      <c r="U8" s="24">
        <v>100</v>
      </c>
      <c r="V8" s="23">
        <f t="shared" si="5"/>
        <v>99.52</v>
      </c>
      <c r="W8" s="14">
        <f t="shared" si="6"/>
        <v>5374.08</v>
      </c>
      <c r="X8" s="11">
        <f t="shared" si="7"/>
        <v>5.3740800000000002</v>
      </c>
      <c r="Y8" s="12">
        <f t="shared" si="8"/>
        <v>0.48000000000000398</v>
      </c>
      <c r="Z8" s="29">
        <f t="shared" si="9"/>
        <v>4.8000000000000395E-3</v>
      </c>
    </row>
    <row r="9" spans="1:37" customFormat="1" ht="15.75" customHeight="1" thickBot="1" x14ac:dyDescent="0.3">
      <c r="A9" s="37" t="s">
        <v>39</v>
      </c>
      <c r="B9" s="7">
        <v>7</v>
      </c>
      <c r="C9" s="20"/>
      <c r="D9" s="20"/>
      <c r="E9" s="20"/>
      <c r="F9" s="20"/>
      <c r="G9" s="21"/>
      <c r="H9" s="7"/>
      <c r="I9" s="6" t="s">
        <v>40</v>
      </c>
      <c r="J9" s="9">
        <v>1996</v>
      </c>
      <c r="K9" s="2">
        <f t="shared" si="0"/>
        <v>19.96</v>
      </c>
      <c r="L9" s="6" t="s">
        <v>40</v>
      </c>
      <c r="M9" s="9">
        <v>1996</v>
      </c>
      <c r="N9" s="2">
        <f t="shared" si="1"/>
        <v>19.96</v>
      </c>
      <c r="O9" s="38"/>
      <c r="P9" s="16" t="s">
        <v>41</v>
      </c>
      <c r="Q9" s="18"/>
      <c r="R9" s="34">
        <f t="shared" ref="R9:Y9" si="10">SUM(R3:R8)</f>
        <v>1083.95</v>
      </c>
      <c r="S9" s="19">
        <f t="shared" si="10"/>
        <v>53983.4</v>
      </c>
      <c r="T9" s="1">
        <f t="shared" si="10"/>
        <v>53.983399999999996</v>
      </c>
      <c r="U9" s="35">
        <f t="shared" si="10"/>
        <v>1400</v>
      </c>
      <c r="V9" s="35">
        <f t="shared" si="10"/>
        <v>1096.95</v>
      </c>
      <c r="W9" s="19">
        <f t="shared" si="10"/>
        <v>54625.4</v>
      </c>
      <c r="X9" s="1">
        <f t="shared" si="10"/>
        <v>54.625399999999999</v>
      </c>
      <c r="Y9" s="17">
        <f t="shared" si="10"/>
        <v>303.05</v>
      </c>
      <c r="Z9" s="30"/>
    </row>
    <row r="10" spans="1:37" x14ac:dyDescent="0.25">
      <c r="A10" s="37" t="s">
        <v>42</v>
      </c>
      <c r="B10" s="7">
        <v>8</v>
      </c>
      <c r="C10" s="20"/>
      <c r="D10" s="7" t="s">
        <v>43</v>
      </c>
      <c r="E10" s="20"/>
      <c r="F10" s="20"/>
      <c r="G10" s="21"/>
      <c r="H10" s="7"/>
      <c r="I10" s="6" t="s">
        <v>25</v>
      </c>
      <c r="J10" s="9">
        <v>2004</v>
      </c>
      <c r="K10" s="2">
        <f t="shared" si="0"/>
        <v>20.04</v>
      </c>
      <c r="L10" s="6" t="s">
        <v>25</v>
      </c>
      <c r="M10" s="9">
        <v>2004</v>
      </c>
      <c r="N10" s="2">
        <f t="shared" si="1"/>
        <v>20.04</v>
      </c>
      <c r="O10" s="66"/>
      <c r="P10" s="38"/>
      <c r="Q10" s="67"/>
      <c r="R10" s="67"/>
    </row>
    <row r="11" spans="1:37" customFormat="1" ht="15.75" customHeight="1" x14ac:dyDescent="0.25">
      <c r="A11" s="37" t="s">
        <v>44</v>
      </c>
      <c r="B11" s="7">
        <v>9</v>
      </c>
      <c r="C11" s="20"/>
      <c r="D11" s="22"/>
      <c r="E11" s="20"/>
      <c r="F11" s="20"/>
      <c r="G11" s="21"/>
      <c r="H11" s="7"/>
      <c r="I11" s="6" t="s">
        <v>25</v>
      </c>
      <c r="J11" s="9">
        <v>2026</v>
      </c>
      <c r="K11" s="2">
        <f t="shared" si="0"/>
        <v>20.260000000000002</v>
      </c>
      <c r="L11" s="6" t="s">
        <v>25</v>
      </c>
      <c r="M11" s="9">
        <v>2026</v>
      </c>
      <c r="N11" s="2">
        <f t="shared" si="1"/>
        <v>20.260000000000002</v>
      </c>
      <c r="O11" s="38"/>
      <c r="Q11" s="67"/>
      <c r="R11" s="67"/>
      <c r="T11" s="38"/>
      <c r="X11" s="38"/>
      <c r="Y11" s="67"/>
      <c r="Z11" s="67"/>
      <c r="AJ11" s="38"/>
      <c r="AK11" s="38"/>
    </row>
    <row r="12" spans="1:37" customFormat="1" ht="16.5" customHeight="1" x14ac:dyDescent="0.25">
      <c r="A12" s="37" t="s">
        <v>45</v>
      </c>
      <c r="B12" s="7">
        <v>10</v>
      </c>
      <c r="C12" s="20"/>
      <c r="D12" s="20"/>
      <c r="E12" s="20"/>
      <c r="F12" s="20"/>
      <c r="G12" s="21"/>
      <c r="H12" s="7"/>
      <c r="I12" s="6" t="s">
        <v>30</v>
      </c>
      <c r="J12" s="9">
        <v>2068</v>
      </c>
      <c r="K12" s="2">
        <f t="shared" si="0"/>
        <v>20.68</v>
      </c>
      <c r="L12" s="6" t="s">
        <v>30</v>
      </c>
      <c r="M12" s="9">
        <v>2068</v>
      </c>
      <c r="N12" s="2">
        <f t="shared" si="1"/>
        <v>20.68</v>
      </c>
      <c r="O12" s="38"/>
      <c r="P12" s="39"/>
      <c r="T12" s="38"/>
      <c r="X12" s="38"/>
      <c r="Y12" s="67"/>
      <c r="Z12" s="67"/>
      <c r="AJ12" s="38"/>
      <c r="AK12" s="38"/>
    </row>
    <row r="13" spans="1:37" x14ac:dyDescent="0.25">
      <c r="A13" s="37" t="s">
        <v>46</v>
      </c>
      <c r="B13" s="7">
        <v>11</v>
      </c>
      <c r="C13" s="20"/>
      <c r="D13" s="20"/>
      <c r="E13" s="20"/>
      <c r="F13" s="20"/>
      <c r="G13" s="21"/>
      <c r="H13" s="7"/>
      <c r="I13" s="6" t="s">
        <v>30</v>
      </c>
      <c r="J13" s="9">
        <v>2071</v>
      </c>
      <c r="K13" s="2">
        <f t="shared" si="0"/>
        <v>20.71</v>
      </c>
      <c r="L13" s="6" t="s">
        <v>30</v>
      </c>
      <c r="M13" s="9">
        <v>2071</v>
      </c>
      <c r="N13" s="2">
        <f t="shared" si="1"/>
        <v>20.71</v>
      </c>
      <c r="O13" s="38"/>
      <c r="P13" s="39"/>
      <c r="T13" s="38"/>
      <c r="X13" s="38"/>
    </row>
    <row r="14" spans="1:37" x14ac:dyDescent="0.25">
      <c r="A14" s="37" t="s">
        <v>47</v>
      </c>
      <c r="B14" s="7">
        <v>12</v>
      </c>
      <c r="C14" s="20"/>
      <c r="D14" s="20"/>
      <c r="E14" s="20"/>
      <c r="F14" s="20"/>
      <c r="G14" s="21"/>
      <c r="H14" s="7"/>
      <c r="I14" s="6" t="s">
        <v>30</v>
      </c>
      <c r="J14" s="9">
        <v>2119</v>
      </c>
      <c r="K14" s="2">
        <f t="shared" si="0"/>
        <v>21.19</v>
      </c>
      <c r="L14" s="6" t="s">
        <v>30</v>
      </c>
      <c r="M14" s="9">
        <v>2119</v>
      </c>
      <c r="N14" s="2">
        <f t="shared" si="1"/>
        <v>21.19</v>
      </c>
      <c r="O14" s="38"/>
      <c r="P14" s="39"/>
      <c r="T14" s="38"/>
      <c r="X14" s="38"/>
    </row>
    <row r="15" spans="1:37" x14ac:dyDescent="0.25">
      <c r="A15" s="37" t="s">
        <v>48</v>
      </c>
      <c r="B15" s="7">
        <v>13</v>
      </c>
      <c r="C15" s="20"/>
      <c r="D15" s="20"/>
      <c r="E15" s="20"/>
      <c r="F15" s="20"/>
      <c r="G15" s="21"/>
      <c r="H15" s="7"/>
      <c r="I15" s="6" t="s">
        <v>30</v>
      </c>
      <c r="J15" s="9">
        <v>2121</v>
      </c>
      <c r="K15" s="2">
        <f t="shared" si="0"/>
        <v>21.21</v>
      </c>
      <c r="L15" s="6" t="s">
        <v>30</v>
      </c>
      <c r="M15" s="9">
        <v>2121</v>
      </c>
      <c r="N15" s="2">
        <f t="shared" si="1"/>
        <v>21.21</v>
      </c>
      <c r="O15" s="38"/>
      <c r="P15" s="39"/>
      <c r="T15" s="38"/>
      <c r="X15" s="38"/>
    </row>
    <row r="16" spans="1:37" x14ac:dyDescent="0.25">
      <c r="A16" s="37" t="s">
        <v>49</v>
      </c>
      <c r="B16" s="7">
        <v>14</v>
      </c>
      <c r="C16" s="20"/>
      <c r="D16" s="20"/>
      <c r="E16" s="20"/>
      <c r="F16" s="20"/>
      <c r="G16" s="21"/>
      <c r="H16" s="7"/>
      <c r="I16" s="6" t="s">
        <v>30</v>
      </c>
      <c r="J16" s="9">
        <v>2127</v>
      </c>
      <c r="K16" s="2">
        <f t="shared" si="0"/>
        <v>21.27</v>
      </c>
      <c r="L16" s="6" t="s">
        <v>30</v>
      </c>
      <c r="M16" s="9">
        <v>2127</v>
      </c>
      <c r="N16" s="2">
        <f t="shared" si="1"/>
        <v>21.27</v>
      </c>
      <c r="O16" s="38"/>
      <c r="P16" s="39"/>
      <c r="T16" s="38"/>
      <c r="X16" s="38"/>
    </row>
    <row r="17" spans="1:26" x14ac:dyDescent="0.25">
      <c r="A17" s="37" t="s">
        <v>50</v>
      </c>
      <c r="B17" s="7">
        <v>15</v>
      </c>
      <c r="C17" s="20"/>
      <c r="D17" s="20"/>
      <c r="E17" s="20"/>
      <c r="F17" s="20"/>
      <c r="G17" s="21"/>
      <c r="H17" s="7"/>
      <c r="I17" s="6" t="s">
        <v>30</v>
      </c>
      <c r="J17" s="9">
        <v>2156</v>
      </c>
      <c r="K17" s="2">
        <f t="shared" si="0"/>
        <v>21.56</v>
      </c>
      <c r="L17" s="6" t="s">
        <v>30</v>
      </c>
      <c r="M17" s="9">
        <v>2156</v>
      </c>
      <c r="N17" s="2">
        <f t="shared" si="1"/>
        <v>21.56</v>
      </c>
      <c r="O17" s="38"/>
      <c r="P17" s="39"/>
      <c r="Q17" s="38"/>
      <c r="R17" s="38"/>
      <c r="S17" s="38"/>
      <c r="T17" s="38"/>
      <c r="V17" s="38"/>
      <c r="W17" s="38"/>
      <c r="X17" s="38"/>
      <c r="Y17" s="38"/>
      <c r="Z17" s="38"/>
    </row>
    <row r="18" spans="1:26" x14ac:dyDescent="0.25">
      <c r="A18" s="37" t="s">
        <v>51</v>
      </c>
      <c r="B18" s="7">
        <v>16</v>
      </c>
      <c r="C18" s="20"/>
      <c r="D18" s="20"/>
      <c r="E18" s="20"/>
      <c r="F18" s="20"/>
      <c r="G18" s="21"/>
      <c r="H18" s="7"/>
      <c r="I18" s="6" t="s">
        <v>40</v>
      </c>
      <c r="J18" s="9">
        <v>1858</v>
      </c>
      <c r="K18" s="2">
        <f t="shared" si="0"/>
        <v>18.579999999999998</v>
      </c>
      <c r="L18" s="6" t="s">
        <v>40</v>
      </c>
      <c r="M18" s="9">
        <v>1958</v>
      </c>
      <c r="N18" s="2">
        <f t="shared" si="1"/>
        <v>19.579999999999998</v>
      </c>
      <c r="O18" s="38"/>
      <c r="P18" s="39"/>
      <c r="Q18" s="67"/>
      <c r="R18" s="67"/>
      <c r="S18" s="38"/>
      <c r="T18" s="38"/>
      <c r="V18" s="38"/>
      <c r="W18" s="38"/>
      <c r="X18" s="38"/>
      <c r="Y18" s="38"/>
      <c r="Z18" s="38"/>
    </row>
    <row r="19" spans="1:26" x14ac:dyDescent="0.25">
      <c r="A19" s="37" t="s">
        <v>52</v>
      </c>
      <c r="B19" s="7">
        <v>17</v>
      </c>
      <c r="C19" s="20"/>
      <c r="D19" s="20"/>
      <c r="E19" s="20"/>
      <c r="F19" s="20"/>
      <c r="G19" s="21"/>
      <c r="H19" s="7"/>
      <c r="I19" s="6" t="s">
        <v>40</v>
      </c>
      <c r="J19" s="9">
        <v>1916</v>
      </c>
      <c r="K19" s="2">
        <f t="shared" si="0"/>
        <v>19.16</v>
      </c>
      <c r="L19" s="6" t="s">
        <v>40</v>
      </c>
      <c r="M19" s="9">
        <v>1916</v>
      </c>
      <c r="N19" s="2">
        <f t="shared" si="1"/>
        <v>19.16</v>
      </c>
      <c r="O19" s="38"/>
      <c r="P19" s="39"/>
      <c r="Q19" s="67"/>
      <c r="R19" s="67"/>
      <c r="T19" s="38"/>
      <c r="X19" s="38"/>
      <c r="Y19" s="67"/>
      <c r="Z19" s="67"/>
    </row>
    <row r="20" spans="1:26" customFormat="1" ht="15" customHeight="1" x14ac:dyDescent="0.25">
      <c r="A20" s="37" t="s">
        <v>53</v>
      </c>
      <c r="B20" s="7">
        <v>18</v>
      </c>
      <c r="C20" s="20"/>
      <c r="D20" s="20"/>
      <c r="E20" s="20"/>
      <c r="F20" s="20"/>
      <c r="G20" s="21"/>
      <c r="H20" s="7"/>
      <c r="I20" s="6" t="s">
        <v>40</v>
      </c>
      <c r="J20" s="9">
        <v>2011</v>
      </c>
      <c r="K20" s="2">
        <f t="shared" si="0"/>
        <v>20.11</v>
      </c>
      <c r="L20" s="6" t="s">
        <v>40</v>
      </c>
      <c r="M20" s="9">
        <v>2211</v>
      </c>
      <c r="N20" s="2">
        <f t="shared" si="1"/>
        <v>22.11</v>
      </c>
      <c r="O20" s="38"/>
      <c r="P20" s="39"/>
      <c r="Q20" s="67"/>
      <c r="R20" s="67"/>
      <c r="T20" s="38"/>
      <c r="X20" s="38"/>
      <c r="Y20" s="67"/>
      <c r="Z20" s="67"/>
    </row>
    <row r="21" spans="1:26" customFormat="1" ht="15" customHeight="1" x14ac:dyDescent="0.25">
      <c r="A21" s="37" t="s">
        <v>54</v>
      </c>
      <c r="B21" s="7">
        <v>19</v>
      </c>
      <c r="C21" s="20"/>
      <c r="D21" s="20"/>
      <c r="E21" s="20"/>
      <c r="F21" s="20"/>
      <c r="G21" s="21"/>
      <c r="H21" s="7"/>
      <c r="I21" s="6" t="s">
        <v>40</v>
      </c>
      <c r="J21" s="9">
        <v>2034</v>
      </c>
      <c r="K21" s="2">
        <f t="shared" si="0"/>
        <v>20.34</v>
      </c>
      <c r="L21" s="6" t="s">
        <v>40</v>
      </c>
      <c r="M21" s="9">
        <v>2234</v>
      </c>
      <c r="N21" s="2">
        <f t="shared" si="1"/>
        <v>22.34</v>
      </c>
      <c r="O21" s="38"/>
      <c r="P21" s="39"/>
      <c r="T21" s="38"/>
      <c r="X21" s="38"/>
      <c r="Y21" s="67"/>
      <c r="Z21" s="67"/>
    </row>
    <row r="22" spans="1:26" x14ac:dyDescent="0.25">
      <c r="A22" s="37" t="s">
        <v>55</v>
      </c>
      <c r="B22" s="7">
        <v>20</v>
      </c>
      <c r="C22" s="20"/>
      <c r="D22" s="20"/>
      <c r="E22" s="20"/>
      <c r="F22" s="20"/>
      <c r="G22" s="21"/>
      <c r="H22" s="7"/>
      <c r="I22" s="6" t="s">
        <v>40</v>
      </c>
      <c r="J22" s="9">
        <v>2082</v>
      </c>
      <c r="K22" s="2">
        <f t="shared" si="0"/>
        <v>20.82</v>
      </c>
      <c r="L22" s="6" t="s">
        <v>40</v>
      </c>
      <c r="M22" s="9">
        <v>2282</v>
      </c>
      <c r="N22" s="2">
        <f t="shared" si="1"/>
        <v>22.82</v>
      </c>
      <c r="O22" s="38"/>
      <c r="P22" s="39"/>
      <c r="T22" s="38"/>
      <c r="X22" s="38"/>
    </row>
    <row r="23" spans="1:26" x14ac:dyDescent="0.25">
      <c r="A23" s="37" t="s">
        <v>56</v>
      </c>
      <c r="B23" s="7">
        <v>21</v>
      </c>
      <c r="C23" s="20"/>
      <c r="D23" s="20"/>
      <c r="E23" s="20"/>
      <c r="F23" s="20"/>
      <c r="G23" s="21"/>
      <c r="H23" s="7"/>
      <c r="I23" s="6" t="s">
        <v>40</v>
      </c>
      <c r="J23" s="9">
        <v>2297</v>
      </c>
      <c r="K23" s="2">
        <f t="shared" si="0"/>
        <v>22.97</v>
      </c>
      <c r="L23" s="6" t="s">
        <v>40</v>
      </c>
      <c r="M23" s="9">
        <v>2297</v>
      </c>
      <c r="N23" s="2">
        <f t="shared" si="1"/>
        <v>22.97</v>
      </c>
      <c r="O23" s="38"/>
      <c r="P23" s="39"/>
      <c r="T23" s="38"/>
      <c r="X23" s="38"/>
    </row>
    <row r="24" spans="1:26" x14ac:dyDescent="0.25">
      <c r="A24" s="37" t="s">
        <v>57</v>
      </c>
      <c r="B24" s="7">
        <v>22</v>
      </c>
      <c r="C24" s="20"/>
      <c r="D24" s="20"/>
      <c r="E24" s="20"/>
      <c r="F24" s="20"/>
      <c r="G24" s="21"/>
      <c r="H24" s="7"/>
      <c r="I24" s="6" t="s">
        <v>30</v>
      </c>
      <c r="J24" s="9">
        <v>2297</v>
      </c>
      <c r="K24" s="2">
        <f t="shared" si="0"/>
        <v>22.97</v>
      </c>
      <c r="L24" s="6" t="s">
        <v>30</v>
      </c>
      <c r="M24" s="9">
        <v>2297</v>
      </c>
      <c r="N24" s="2">
        <f t="shared" si="1"/>
        <v>22.97</v>
      </c>
      <c r="O24" s="38"/>
      <c r="P24" s="39"/>
      <c r="T24" s="38"/>
      <c r="X24" s="38"/>
    </row>
    <row r="25" spans="1:26" x14ac:dyDescent="0.25">
      <c r="A25" s="37" t="s">
        <v>58</v>
      </c>
      <c r="B25" s="7">
        <v>23</v>
      </c>
      <c r="C25" s="20"/>
      <c r="D25" s="20"/>
      <c r="E25" s="20"/>
      <c r="F25" s="20"/>
      <c r="G25" s="21"/>
      <c r="H25" s="7"/>
      <c r="I25" s="6" t="s">
        <v>30</v>
      </c>
      <c r="J25" s="9">
        <v>2303</v>
      </c>
      <c r="K25" s="2">
        <f t="shared" si="0"/>
        <v>23.03</v>
      </c>
      <c r="L25" s="6" t="s">
        <v>30</v>
      </c>
      <c r="M25" s="9">
        <v>2303</v>
      </c>
      <c r="N25" s="2">
        <f t="shared" si="1"/>
        <v>23.03</v>
      </c>
      <c r="O25" s="38"/>
      <c r="P25" s="39"/>
      <c r="T25" s="38"/>
      <c r="X25" s="38"/>
    </row>
    <row r="26" spans="1:26" x14ac:dyDescent="0.25">
      <c r="A26" s="37" t="s">
        <v>59</v>
      </c>
      <c r="B26" s="7">
        <v>24</v>
      </c>
      <c r="C26" s="20"/>
      <c r="D26" s="20"/>
      <c r="E26" s="20"/>
      <c r="F26" s="20"/>
      <c r="G26" s="21"/>
      <c r="H26" s="7"/>
      <c r="I26" s="6" t="s">
        <v>30</v>
      </c>
      <c r="J26" s="9">
        <v>2318</v>
      </c>
      <c r="K26" s="2">
        <f t="shared" si="0"/>
        <v>23.18</v>
      </c>
      <c r="L26" s="6" t="s">
        <v>30</v>
      </c>
      <c r="M26" s="9">
        <v>2318</v>
      </c>
      <c r="N26" s="2">
        <f t="shared" si="1"/>
        <v>23.18</v>
      </c>
      <c r="O26" s="38"/>
      <c r="P26" s="39"/>
      <c r="T26" s="38"/>
      <c r="X26" s="38"/>
    </row>
    <row r="27" spans="1:26" x14ac:dyDescent="0.25">
      <c r="A27" s="37" t="s">
        <v>60</v>
      </c>
      <c r="B27" s="7">
        <v>25</v>
      </c>
      <c r="C27" s="20"/>
      <c r="D27" s="20"/>
      <c r="E27" s="20"/>
      <c r="F27" s="20"/>
      <c r="G27" s="21"/>
      <c r="H27" s="7"/>
      <c r="I27" s="6" t="s">
        <v>30</v>
      </c>
      <c r="J27" s="9">
        <v>2327</v>
      </c>
      <c r="K27" s="2">
        <f t="shared" si="0"/>
        <v>23.27</v>
      </c>
      <c r="L27" s="6" t="s">
        <v>30</v>
      </c>
      <c r="M27" s="9">
        <v>2327</v>
      </c>
      <c r="N27" s="2">
        <f t="shared" si="1"/>
        <v>23.27</v>
      </c>
      <c r="O27" s="38"/>
      <c r="P27" s="39"/>
      <c r="T27" s="38"/>
      <c r="X27" s="38"/>
    </row>
    <row r="28" spans="1:26" x14ac:dyDescent="0.25">
      <c r="A28" s="37" t="s">
        <v>61</v>
      </c>
      <c r="B28" s="7">
        <v>26</v>
      </c>
      <c r="C28" s="20"/>
      <c r="D28" s="20"/>
      <c r="E28" s="20"/>
      <c r="F28" s="20"/>
      <c r="G28" s="21"/>
      <c r="H28" s="7"/>
      <c r="I28" s="6" t="s">
        <v>62</v>
      </c>
      <c r="J28" s="9">
        <v>2634</v>
      </c>
      <c r="K28" s="2">
        <f t="shared" si="0"/>
        <v>26.34</v>
      </c>
      <c r="L28" s="6" t="s">
        <v>62</v>
      </c>
      <c r="M28" s="9">
        <v>2634</v>
      </c>
      <c r="N28" s="2">
        <f t="shared" si="1"/>
        <v>26.34</v>
      </c>
      <c r="O28" s="38"/>
      <c r="P28" s="39"/>
      <c r="T28" s="38"/>
      <c r="X28" s="38"/>
    </row>
    <row r="29" spans="1:26" x14ac:dyDescent="0.25">
      <c r="A29" s="37" t="s">
        <v>63</v>
      </c>
      <c r="B29" s="7">
        <v>27</v>
      </c>
      <c r="C29" s="20"/>
      <c r="D29" s="20"/>
      <c r="E29" s="20"/>
      <c r="F29" s="20"/>
      <c r="G29" s="21"/>
      <c r="H29" s="7"/>
      <c r="I29" s="6" t="s">
        <v>64</v>
      </c>
      <c r="J29" s="9">
        <v>2239</v>
      </c>
      <c r="K29" s="2">
        <f t="shared" si="0"/>
        <v>22.39</v>
      </c>
      <c r="L29" s="6" t="s">
        <v>64</v>
      </c>
      <c r="M29" s="9">
        <v>2339</v>
      </c>
      <c r="N29" s="2">
        <f t="shared" si="1"/>
        <v>23.39</v>
      </c>
      <c r="O29" s="38"/>
      <c r="P29" s="39"/>
      <c r="T29" s="38"/>
      <c r="X29" s="38"/>
    </row>
    <row r="30" spans="1:26" x14ac:dyDescent="0.25">
      <c r="A30" s="37" t="s">
        <v>65</v>
      </c>
      <c r="B30" s="7">
        <v>28</v>
      </c>
      <c r="C30" s="20"/>
      <c r="D30" s="20"/>
      <c r="E30" s="20"/>
      <c r="F30" s="20"/>
      <c r="G30" s="21"/>
      <c r="H30" s="7"/>
      <c r="I30" s="6" t="s">
        <v>64</v>
      </c>
      <c r="J30" s="9">
        <v>2347</v>
      </c>
      <c r="K30" s="2">
        <f t="shared" si="0"/>
        <v>23.47</v>
      </c>
      <c r="L30" s="6" t="s">
        <v>64</v>
      </c>
      <c r="M30" s="9">
        <v>2347</v>
      </c>
      <c r="N30" s="2">
        <f t="shared" si="1"/>
        <v>23.47</v>
      </c>
      <c r="O30" s="38"/>
      <c r="P30" s="68"/>
      <c r="T30" s="38"/>
      <c r="X30" s="38"/>
    </row>
    <row r="31" spans="1:26" x14ac:dyDescent="0.25">
      <c r="A31" s="37" t="s">
        <v>66</v>
      </c>
      <c r="B31" s="7">
        <v>29</v>
      </c>
      <c r="C31" s="20"/>
      <c r="D31" s="20"/>
      <c r="E31" s="20"/>
      <c r="F31" s="20"/>
      <c r="G31" s="21"/>
      <c r="H31" s="7"/>
      <c r="I31" s="6" t="s">
        <v>64</v>
      </c>
      <c r="J31" s="9">
        <v>2161</v>
      </c>
      <c r="K31" s="2">
        <f t="shared" si="0"/>
        <v>21.61</v>
      </c>
      <c r="L31" s="6" t="s">
        <v>64</v>
      </c>
      <c r="M31" s="9">
        <v>2361</v>
      </c>
      <c r="N31" s="2">
        <f t="shared" si="1"/>
        <v>23.61</v>
      </c>
      <c r="O31" s="38"/>
      <c r="P31" s="38"/>
      <c r="T31" s="38"/>
      <c r="X31" s="38"/>
    </row>
    <row r="32" spans="1:26" x14ac:dyDescent="0.25">
      <c r="A32" s="37" t="s">
        <v>67</v>
      </c>
      <c r="B32" s="7">
        <v>30</v>
      </c>
      <c r="C32" s="20"/>
      <c r="D32" s="20"/>
      <c r="E32" s="20"/>
      <c r="F32" s="20"/>
      <c r="G32" s="21"/>
      <c r="H32" s="7"/>
      <c r="I32" s="6" t="s">
        <v>30</v>
      </c>
      <c r="J32" s="9">
        <v>2381</v>
      </c>
      <c r="K32" s="2">
        <f t="shared" si="0"/>
        <v>23.81</v>
      </c>
      <c r="L32" s="6" t="s">
        <v>30</v>
      </c>
      <c r="M32" s="9">
        <v>2381</v>
      </c>
      <c r="N32" s="2">
        <f t="shared" si="1"/>
        <v>23.81</v>
      </c>
      <c r="O32" s="38"/>
      <c r="P32" s="38"/>
      <c r="T32" s="38"/>
      <c r="X32" s="38"/>
    </row>
    <row r="33" spans="1:24" x14ac:dyDescent="0.25">
      <c r="A33" s="37" t="s">
        <v>68</v>
      </c>
      <c r="B33" s="7">
        <v>31</v>
      </c>
      <c r="C33" s="20"/>
      <c r="D33" s="20"/>
      <c r="E33" s="20"/>
      <c r="F33" s="20"/>
      <c r="G33" s="21"/>
      <c r="H33" s="7"/>
      <c r="I33" s="6" t="s">
        <v>25</v>
      </c>
      <c r="J33" s="9">
        <v>2385</v>
      </c>
      <c r="K33" s="2">
        <f t="shared" si="0"/>
        <v>23.85</v>
      </c>
      <c r="L33" s="6" t="s">
        <v>25</v>
      </c>
      <c r="M33" s="9">
        <v>2385</v>
      </c>
      <c r="N33" s="2">
        <f t="shared" si="1"/>
        <v>23.85</v>
      </c>
      <c r="O33" s="38"/>
      <c r="P33" s="38"/>
      <c r="T33" s="38"/>
      <c r="X33" s="38"/>
    </row>
    <row r="34" spans="1:24" x14ac:dyDescent="0.25">
      <c r="A34" s="37" t="s">
        <v>69</v>
      </c>
      <c r="B34" s="7">
        <v>32</v>
      </c>
      <c r="C34" s="20"/>
      <c r="D34" s="20"/>
      <c r="E34" s="20"/>
      <c r="F34" s="20"/>
      <c r="G34" s="21"/>
      <c r="H34" s="7"/>
      <c r="I34" s="6" t="s">
        <v>62</v>
      </c>
      <c r="J34" s="9">
        <v>2391</v>
      </c>
      <c r="K34" s="2">
        <f t="shared" si="0"/>
        <v>23.91</v>
      </c>
      <c r="L34" s="6" t="s">
        <v>62</v>
      </c>
      <c r="M34" s="9">
        <v>2391</v>
      </c>
      <c r="N34" s="2">
        <f t="shared" si="1"/>
        <v>23.91</v>
      </c>
      <c r="O34" s="38"/>
      <c r="P34" s="38"/>
      <c r="T34" s="38"/>
      <c r="X34" s="38"/>
    </row>
    <row r="35" spans="1:24" x14ac:dyDescent="0.25">
      <c r="A35" s="37" t="s">
        <v>70</v>
      </c>
      <c r="B35" s="7">
        <v>33</v>
      </c>
      <c r="C35" s="20"/>
      <c r="D35" s="20"/>
      <c r="E35" s="20"/>
      <c r="F35" s="20"/>
      <c r="G35" s="21"/>
      <c r="H35" s="7"/>
      <c r="I35" s="6" t="s">
        <v>62</v>
      </c>
      <c r="J35" s="9">
        <v>2425</v>
      </c>
      <c r="K35" s="2">
        <f t="shared" ref="K35:K52" si="11">J35/100</f>
        <v>24.25</v>
      </c>
      <c r="L35" s="6" t="s">
        <v>62</v>
      </c>
      <c r="M35" s="9">
        <v>2425</v>
      </c>
      <c r="N35" s="2">
        <f t="shared" ref="N35:N52" si="12">M35/100</f>
        <v>24.25</v>
      </c>
      <c r="O35" s="38"/>
      <c r="P35" s="38"/>
      <c r="T35" s="38"/>
      <c r="X35" s="38"/>
    </row>
    <row r="36" spans="1:24" x14ac:dyDescent="0.25">
      <c r="A36" s="37" t="s">
        <v>71</v>
      </c>
      <c r="B36" s="7">
        <v>34</v>
      </c>
      <c r="C36" s="20"/>
      <c r="D36" s="20"/>
      <c r="E36" s="20"/>
      <c r="F36" s="20"/>
      <c r="G36" s="21"/>
      <c r="H36" s="7"/>
      <c r="I36" s="6" t="s">
        <v>30</v>
      </c>
      <c r="J36" s="9">
        <v>2439</v>
      </c>
      <c r="K36" s="2">
        <f t="shared" si="11"/>
        <v>24.39</v>
      </c>
      <c r="L36" s="6" t="s">
        <v>30</v>
      </c>
      <c r="M36" s="9">
        <v>2439</v>
      </c>
      <c r="N36" s="2">
        <f t="shared" si="12"/>
        <v>24.39</v>
      </c>
      <c r="O36" s="38"/>
      <c r="P36" s="38"/>
      <c r="T36" s="38"/>
      <c r="X36" s="38"/>
    </row>
    <row r="37" spans="1:24" x14ac:dyDescent="0.25">
      <c r="A37" s="37" t="s">
        <v>72</v>
      </c>
      <c r="B37" s="7">
        <v>35</v>
      </c>
      <c r="C37" s="20"/>
      <c r="D37" s="20"/>
      <c r="E37" s="20"/>
      <c r="F37" s="20"/>
      <c r="G37" s="21"/>
      <c r="H37" s="7"/>
      <c r="I37" s="6" t="s">
        <v>30</v>
      </c>
      <c r="J37" s="9">
        <v>2466</v>
      </c>
      <c r="K37" s="2">
        <f t="shared" si="11"/>
        <v>24.66</v>
      </c>
      <c r="L37" s="6" t="s">
        <v>30</v>
      </c>
      <c r="M37" s="9">
        <v>2466</v>
      </c>
      <c r="N37" s="2">
        <f t="shared" si="12"/>
        <v>24.66</v>
      </c>
      <c r="O37" s="38"/>
      <c r="P37" s="38"/>
      <c r="T37" s="38"/>
      <c r="X37" s="38"/>
    </row>
    <row r="38" spans="1:24" x14ac:dyDescent="0.25">
      <c r="A38" s="37" t="s">
        <v>73</v>
      </c>
      <c r="B38" s="7">
        <v>36</v>
      </c>
      <c r="C38" s="20"/>
      <c r="D38" s="20"/>
      <c r="E38" s="20"/>
      <c r="F38" s="20"/>
      <c r="G38" s="21"/>
      <c r="H38" s="7"/>
      <c r="I38" s="6" t="s">
        <v>30</v>
      </c>
      <c r="J38" s="9">
        <v>2481</v>
      </c>
      <c r="K38" s="2">
        <f t="shared" si="11"/>
        <v>24.81</v>
      </c>
      <c r="L38" s="6" t="s">
        <v>30</v>
      </c>
      <c r="M38" s="9">
        <v>2481</v>
      </c>
      <c r="N38" s="2">
        <f t="shared" si="12"/>
        <v>24.81</v>
      </c>
      <c r="O38" s="38"/>
      <c r="P38" s="38"/>
      <c r="T38" s="38"/>
      <c r="X38" s="38"/>
    </row>
    <row r="39" spans="1:24" x14ac:dyDescent="0.25">
      <c r="A39" s="37" t="s">
        <v>74</v>
      </c>
      <c r="B39" s="7">
        <v>37</v>
      </c>
      <c r="C39" s="20"/>
      <c r="D39" s="20"/>
      <c r="E39" s="20"/>
      <c r="F39" s="20"/>
      <c r="G39" s="21"/>
      <c r="H39" s="7"/>
      <c r="I39" s="6" t="s">
        <v>62</v>
      </c>
      <c r="J39" s="9">
        <v>2502</v>
      </c>
      <c r="K39" s="2">
        <f t="shared" si="11"/>
        <v>25.02</v>
      </c>
      <c r="L39" s="6" t="s">
        <v>62</v>
      </c>
      <c r="M39" s="9">
        <v>2502</v>
      </c>
      <c r="N39" s="2">
        <f t="shared" si="12"/>
        <v>25.02</v>
      </c>
      <c r="O39" s="38"/>
      <c r="P39" s="38"/>
      <c r="T39" s="38"/>
      <c r="X39" s="38"/>
    </row>
    <row r="40" spans="1:24" x14ac:dyDescent="0.25">
      <c r="A40" s="37" t="s">
        <v>75</v>
      </c>
      <c r="B40" s="7">
        <v>38</v>
      </c>
      <c r="C40" s="20"/>
      <c r="D40" s="20"/>
      <c r="E40" s="20"/>
      <c r="F40" s="20"/>
      <c r="G40" s="21"/>
      <c r="H40" s="7"/>
      <c r="I40" s="6" t="s">
        <v>30</v>
      </c>
      <c r="J40" s="9">
        <v>2538</v>
      </c>
      <c r="K40" s="2">
        <f t="shared" si="11"/>
        <v>25.38</v>
      </c>
      <c r="L40" s="6" t="s">
        <v>30</v>
      </c>
      <c r="M40" s="9">
        <v>2538</v>
      </c>
      <c r="N40" s="2">
        <f t="shared" si="12"/>
        <v>25.38</v>
      </c>
      <c r="O40" s="38"/>
      <c r="P40" s="38"/>
      <c r="T40" s="38"/>
      <c r="X40" s="38"/>
    </row>
    <row r="41" spans="1:24" x14ac:dyDescent="0.25">
      <c r="A41" s="37" t="s">
        <v>76</v>
      </c>
      <c r="B41" s="7">
        <v>39</v>
      </c>
      <c r="C41" s="20"/>
      <c r="D41" s="20"/>
      <c r="E41" s="20"/>
      <c r="F41" s="20"/>
      <c r="G41" s="21"/>
      <c r="H41" s="7"/>
      <c r="I41" s="6" t="s">
        <v>35</v>
      </c>
      <c r="J41" s="9">
        <v>2349</v>
      </c>
      <c r="K41" s="2">
        <f t="shared" si="11"/>
        <v>23.49</v>
      </c>
      <c r="L41" s="6" t="s">
        <v>35</v>
      </c>
      <c r="M41" s="9">
        <v>2749</v>
      </c>
      <c r="N41" s="2">
        <f t="shared" si="12"/>
        <v>27.49</v>
      </c>
      <c r="O41" s="38"/>
      <c r="P41" s="38"/>
      <c r="T41" s="38"/>
      <c r="X41" s="38"/>
    </row>
    <row r="42" spans="1:24" x14ac:dyDescent="0.25">
      <c r="A42" s="37" t="s">
        <v>77</v>
      </c>
      <c r="B42" s="7">
        <v>40</v>
      </c>
      <c r="C42" s="20"/>
      <c r="D42" s="20"/>
      <c r="E42" s="20"/>
      <c r="F42" s="20"/>
      <c r="G42" s="21"/>
      <c r="H42" s="7"/>
      <c r="I42" s="6" t="s">
        <v>35</v>
      </c>
      <c r="J42" s="9">
        <v>2830</v>
      </c>
      <c r="K42" s="2">
        <f t="shared" si="11"/>
        <v>28.3</v>
      </c>
      <c r="L42" s="6" t="s">
        <v>35</v>
      </c>
      <c r="M42" s="9">
        <v>2830</v>
      </c>
      <c r="N42" s="2">
        <f t="shared" si="12"/>
        <v>28.3</v>
      </c>
      <c r="O42" s="38"/>
      <c r="P42" s="38"/>
      <c r="T42" s="38"/>
      <c r="X42" s="38"/>
    </row>
    <row r="43" spans="1:24" x14ac:dyDescent="0.25">
      <c r="A43" s="37" t="s">
        <v>78</v>
      </c>
      <c r="B43" s="7">
        <v>41</v>
      </c>
      <c r="C43" s="20"/>
      <c r="D43" s="20"/>
      <c r="E43" s="20"/>
      <c r="F43" s="20"/>
      <c r="G43" s="21"/>
      <c r="H43" s="7"/>
      <c r="I43" s="6" t="s">
        <v>30</v>
      </c>
      <c r="J43" s="9">
        <v>2858</v>
      </c>
      <c r="K43" s="2">
        <f t="shared" si="11"/>
        <v>28.58</v>
      </c>
      <c r="L43" s="6" t="s">
        <v>30</v>
      </c>
      <c r="M43" s="9">
        <v>2858</v>
      </c>
      <c r="N43" s="2">
        <f t="shared" si="12"/>
        <v>28.58</v>
      </c>
      <c r="O43" s="38"/>
      <c r="P43" s="38"/>
      <c r="T43" s="38"/>
      <c r="X43" s="38"/>
    </row>
    <row r="44" spans="1:24" x14ac:dyDescent="0.25">
      <c r="A44" s="37" t="s">
        <v>79</v>
      </c>
      <c r="B44" s="7">
        <v>42</v>
      </c>
      <c r="C44" s="20"/>
      <c r="D44" s="20"/>
      <c r="E44" s="20"/>
      <c r="F44" s="20"/>
      <c r="G44" s="21"/>
      <c r="H44" s="7"/>
      <c r="I44" s="6" t="s">
        <v>64</v>
      </c>
      <c r="J44" s="9">
        <v>2860</v>
      </c>
      <c r="K44" s="2">
        <f t="shared" si="11"/>
        <v>28.6</v>
      </c>
      <c r="L44" s="6" t="s">
        <v>64</v>
      </c>
      <c r="M44" s="9">
        <v>2860</v>
      </c>
      <c r="N44" s="2">
        <f t="shared" si="12"/>
        <v>28.6</v>
      </c>
      <c r="O44" s="38"/>
      <c r="P44" s="38"/>
      <c r="T44" s="38"/>
      <c r="X44" s="38"/>
    </row>
    <row r="45" spans="1:24" x14ac:dyDescent="0.25">
      <c r="A45" s="37" t="s">
        <v>80</v>
      </c>
      <c r="B45" s="7">
        <v>43</v>
      </c>
      <c r="C45" s="20"/>
      <c r="D45" s="20"/>
      <c r="E45" s="20"/>
      <c r="F45" s="20"/>
      <c r="G45" s="21"/>
      <c r="H45" s="7"/>
      <c r="I45" s="6" t="s">
        <v>64</v>
      </c>
      <c r="J45" s="9">
        <v>2870</v>
      </c>
      <c r="K45" s="2">
        <f t="shared" si="11"/>
        <v>28.7</v>
      </c>
      <c r="L45" s="6" t="s">
        <v>64</v>
      </c>
      <c r="M45" s="9">
        <v>2870</v>
      </c>
      <c r="N45" s="2">
        <f t="shared" si="12"/>
        <v>28.7</v>
      </c>
      <c r="O45" s="38"/>
      <c r="P45" s="38"/>
      <c r="T45" s="38"/>
      <c r="X45" s="38"/>
    </row>
    <row r="46" spans="1:24" x14ac:dyDescent="0.25">
      <c r="A46" s="37" t="s">
        <v>81</v>
      </c>
      <c r="B46" s="7">
        <v>44</v>
      </c>
      <c r="C46" s="20"/>
      <c r="D46" s="20"/>
      <c r="E46" s="20"/>
      <c r="F46" s="20"/>
      <c r="G46" s="21"/>
      <c r="H46" s="7"/>
      <c r="I46" s="6" t="s">
        <v>40</v>
      </c>
      <c r="J46" s="9">
        <v>2920</v>
      </c>
      <c r="K46" s="2">
        <f t="shared" si="11"/>
        <v>29.2</v>
      </c>
      <c r="L46" s="6" t="s">
        <v>40</v>
      </c>
      <c r="M46" s="9">
        <v>2920</v>
      </c>
      <c r="N46" s="2">
        <f t="shared" si="12"/>
        <v>29.2</v>
      </c>
      <c r="O46" s="38"/>
      <c r="P46" s="38"/>
      <c r="T46" s="38"/>
      <c r="X46" s="38"/>
    </row>
    <row r="47" spans="1:24" x14ac:dyDescent="0.25">
      <c r="A47" s="37" t="s">
        <v>82</v>
      </c>
      <c r="B47" s="7">
        <v>45</v>
      </c>
      <c r="C47" s="20"/>
      <c r="D47" s="20"/>
      <c r="E47" s="20"/>
      <c r="F47" s="20"/>
      <c r="G47" s="21"/>
      <c r="H47" s="7"/>
      <c r="I47" s="6" t="s">
        <v>40</v>
      </c>
      <c r="J47" s="9">
        <v>2931</v>
      </c>
      <c r="K47" s="2">
        <f t="shared" si="11"/>
        <v>29.31</v>
      </c>
      <c r="L47" s="6" t="s">
        <v>40</v>
      </c>
      <c r="M47" s="9">
        <v>2931</v>
      </c>
      <c r="N47" s="2">
        <f t="shared" si="12"/>
        <v>29.31</v>
      </c>
      <c r="O47" s="38"/>
      <c r="P47" s="38"/>
      <c r="T47" s="38"/>
      <c r="X47" s="38"/>
    </row>
    <row r="48" spans="1:24" x14ac:dyDescent="0.25">
      <c r="A48" s="37" t="s">
        <v>83</v>
      </c>
      <c r="B48" s="7">
        <v>46</v>
      </c>
      <c r="C48" s="20"/>
      <c r="D48" s="20"/>
      <c r="E48" s="20"/>
      <c r="F48" s="20"/>
      <c r="G48" s="21"/>
      <c r="H48" s="7"/>
      <c r="I48" s="6" t="s">
        <v>35</v>
      </c>
      <c r="J48" s="9">
        <v>2963</v>
      </c>
      <c r="K48" s="2">
        <f t="shared" si="11"/>
        <v>29.63</v>
      </c>
      <c r="L48" s="6" t="s">
        <v>35</v>
      </c>
      <c r="M48" s="9">
        <v>2963</v>
      </c>
      <c r="N48" s="2">
        <f t="shared" si="12"/>
        <v>29.63</v>
      </c>
      <c r="O48" s="38"/>
      <c r="P48" s="38"/>
      <c r="T48" s="38"/>
      <c r="X48" s="38"/>
    </row>
    <row r="49" spans="1:32" x14ac:dyDescent="0.25">
      <c r="A49" s="37" t="s">
        <v>84</v>
      </c>
      <c r="B49" s="7">
        <v>47</v>
      </c>
      <c r="C49" s="20"/>
      <c r="D49" s="20"/>
      <c r="E49" s="20"/>
      <c r="F49" s="20"/>
      <c r="G49" s="21"/>
      <c r="H49" s="7"/>
      <c r="I49" s="6" t="s">
        <v>40</v>
      </c>
      <c r="J49" s="9">
        <v>2920</v>
      </c>
      <c r="K49" s="2">
        <f t="shared" si="11"/>
        <v>29.2</v>
      </c>
      <c r="L49" s="6" t="s">
        <v>40</v>
      </c>
      <c r="M49" s="9">
        <v>2920</v>
      </c>
      <c r="N49" s="2">
        <f t="shared" si="12"/>
        <v>29.2</v>
      </c>
      <c r="O49" s="38"/>
      <c r="P49" s="38"/>
      <c r="T49" s="38"/>
      <c r="X49" s="38"/>
    </row>
    <row r="50" spans="1:32" x14ac:dyDescent="0.25">
      <c r="A50" s="37" t="s">
        <v>85</v>
      </c>
      <c r="B50" s="7">
        <v>48</v>
      </c>
      <c r="C50" s="20"/>
      <c r="D50" s="20"/>
      <c r="E50" s="20"/>
      <c r="F50" s="20"/>
      <c r="G50" s="21"/>
      <c r="H50" s="3"/>
      <c r="I50" s="6" t="s">
        <v>40</v>
      </c>
      <c r="J50" s="9">
        <v>2921</v>
      </c>
      <c r="K50" s="2">
        <f t="shared" si="11"/>
        <v>29.21</v>
      </c>
      <c r="L50" s="6" t="s">
        <v>40</v>
      </c>
      <c r="M50" s="9">
        <v>2921</v>
      </c>
      <c r="N50" s="2">
        <f t="shared" si="12"/>
        <v>29.21</v>
      </c>
      <c r="X50" s="69"/>
    </row>
    <row r="51" spans="1:32" x14ac:dyDescent="0.25">
      <c r="A51" s="37" t="s">
        <v>86</v>
      </c>
      <c r="B51" s="7">
        <v>49</v>
      </c>
      <c r="C51" s="20"/>
      <c r="D51" s="20"/>
      <c r="E51" s="20"/>
      <c r="F51" s="20"/>
      <c r="G51" s="21"/>
      <c r="H51" s="3"/>
      <c r="I51" s="6" t="s">
        <v>40</v>
      </c>
      <c r="J51" s="9">
        <v>2922</v>
      </c>
      <c r="K51" s="2">
        <f t="shared" si="11"/>
        <v>29.22</v>
      </c>
      <c r="L51" s="6" t="s">
        <v>40</v>
      </c>
      <c r="M51" s="9">
        <v>2922</v>
      </c>
      <c r="N51" s="2">
        <f t="shared" si="12"/>
        <v>29.22</v>
      </c>
      <c r="O51" s="38"/>
      <c r="X51" s="69"/>
    </row>
    <row r="52" spans="1:32" x14ac:dyDescent="0.25">
      <c r="A52" s="37" t="s">
        <v>87</v>
      </c>
      <c r="B52" s="7">
        <v>50</v>
      </c>
      <c r="C52" s="20"/>
      <c r="D52" s="20"/>
      <c r="E52" s="20"/>
      <c r="F52" s="20"/>
      <c r="G52" s="21"/>
      <c r="H52" s="7"/>
      <c r="I52" s="6" t="s">
        <v>40</v>
      </c>
      <c r="J52" s="9">
        <v>2923</v>
      </c>
      <c r="K52" s="2">
        <f t="shared" si="11"/>
        <v>29.23</v>
      </c>
      <c r="L52" s="6" t="s">
        <v>40</v>
      </c>
      <c r="M52" s="9">
        <v>2923</v>
      </c>
      <c r="N52" s="2">
        <f t="shared" si="12"/>
        <v>29.23</v>
      </c>
      <c r="X52" s="69"/>
      <c r="AE52" s="38"/>
      <c r="AF52" s="38"/>
    </row>
    <row r="53" spans="1:32" x14ac:dyDescent="0.25">
      <c r="J53" s="70" t="s">
        <v>88</v>
      </c>
      <c r="K53" s="70" t="s">
        <v>89</v>
      </c>
      <c r="M53" s="70" t="s">
        <v>90</v>
      </c>
      <c r="N53" s="70" t="s">
        <v>91</v>
      </c>
      <c r="O53" s="38"/>
      <c r="X53" s="69"/>
      <c r="AE53" s="38"/>
      <c r="AF53" s="38"/>
    </row>
    <row r="54" spans="1:32" x14ac:dyDescent="0.25">
      <c r="J54" s="10">
        <f>SUM(J3:J52)</f>
        <v>117161</v>
      </c>
      <c r="K54" s="10">
        <f>SUM(K3:K49)</f>
        <v>1083.9500000000003</v>
      </c>
      <c r="M54" s="10">
        <f>SUM(M3:M49)</f>
        <v>109695</v>
      </c>
      <c r="N54" s="10">
        <f>SUM(N3:N49)</f>
        <v>1096.9500000000003</v>
      </c>
      <c r="X54" s="69"/>
      <c r="AE54" s="38"/>
      <c r="AF54" s="38"/>
    </row>
    <row r="55" spans="1:32" x14ac:dyDescent="0.25">
      <c r="X55" s="69"/>
    </row>
    <row r="56" spans="1:32" x14ac:dyDescent="0.25">
      <c r="X56" s="69"/>
    </row>
    <row r="57" spans="1:32" x14ac:dyDescent="0.25">
      <c r="X57" s="69"/>
    </row>
    <row r="58" spans="1:32" x14ac:dyDescent="0.25">
      <c r="X58" s="69"/>
    </row>
    <row r="59" spans="1:32" x14ac:dyDescent="0.25">
      <c r="X59" s="69"/>
    </row>
    <row r="60" spans="1:32" x14ac:dyDescent="0.25">
      <c r="X60" s="69"/>
    </row>
    <row r="61" spans="1:32" x14ac:dyDescent="0.25">
      <c r="X61" s="69"/>
    </row>
    <row r="62" spans="1:32" x14ac:dyDescent="0.25">
      <c r="X62" s="69"/>
    </row>
    <row r="63" spans="1:32" x14ac:dyDescent="0.25">
      <c r="X63" s="69"/>
    </row>
    <row r="64" spans="1:32" x14ac:dyDescent="0.25">
      <c r="X64" s="69"/>
    </row>
    <row r="65" spans="24:24" x14ac:dyDescent="0.25">
      <c r="X65" s="69"/>
    </row>
    <row r="66" spans="24:24" x14ac:dyDescent="0.25">
      <c r="X66" s="69"/>
    </row>
    <row r="67" spans="24:24" x14ac:dyDescent="0.25">
      <c r="X67" s="69"/>
    </row>
    <row r="68" spans="24:24" x14ac:dyDescent="0.25">
      <c r="X68" s="69"/>
    </row>
    <row r="69" spans="24:24" x14ac:dyDescent="0.25">
      <c r="X69" s="69"/>
    </row>
    <row r="70" spans="24:24" x14ac:dyDescent="0.25">
      <c r="X70" s="69"/>
    </row>
    <row r="71" spans="24:24" x14ac:dyDescent="0.25">
      <c r="X71" s="69"/>
    </row>
    <row r="72" spans="24:24" x14ac:dyDescent="0.25">
      <c r="X72" s="69"/>
    </row>
    <row r="73" spans="24:24" x14ac:dyDescent="0.25">
      <c r="X73" s="69"/>
    </row>
    <row r="74" spans="24:24" x14ac:dyDescent="0.25">
      <c r="X74" s="69"/>
    </row>
    <row r="75" spans="24:24" x14ac:dyDescent="0.25">
      <c r="X75" s="69"/>
    </row>
    <row r="76" spans="24:24" x14ac:dyDescent="0.25">
      <c r="X76" s="69"/>
    </row>
    <row r="77" spans="24:24" x14ac:dyDescent="0.25">
      <c r="X77" s="69"/>
    </row>
    <row r="78" spans="24:24" x14ac:dyDescent="0.25">
      <c r="X78" s="69"/>
    </row>
    <row r="79" spans="24:24" x14ac:dyDescent="0.25">
      <c r="X79" s="69"/>
    </row>
    <row r="80" spans="24:24" x14ac:dyDescent="0.25">
      <c r="X80" s="69"/>
    </row>
    <row r="81" spans="24:24" x14ac:dyDescent="0.25">
      <c r="X81" s="69"/>
    </row>
    <row r="82" spans="24:24" x14ac:dyDescent="0.25">
      <c r="X82" s="69"/>
    </row>
    <row r="83" spans="24:24" x14ac:dyDescent="0.25">
      <c r="X83" s="69"/>
    </row>
    <row r="84" spans="24:24" x14ac:dyDescent="0.25">
      <c r="X84" s="69"/>
    </row>
    <row r="85" spans="24:24" x14ac:dyDescent="0.25">
      <c r="X85" s="69"/>
    </row>
    <row r="86" spans="24:24" x14ac:dyDescent="0.25">
      <c r="X86" s="69"/>
    </row>
    <row r="87" spans="24:24" x14ac:dyDescent="0.25">
      <c r="X87" s="69"/>
    </row>
    <row r="88" spans="24:24" x14ac:dyDescent="0.25">
      <c r="X88" s="69"/>
    </row>
    <row r="89" spans="24:24" x14ac:dyDescent="0.25">
      <c r="X89" s="69"/>
    </row>
    <row r="90" spans="24:24" x14ac:dyDescent="0.25">
      <c r="X90" s="69"/>
    </row>
    <row r="91" spans="24:24" x14ac:dyDescent="0.25">
      <c r="X91" s="69"/>
    </row>
    <row r="92" spans="24:24" x14ac:dyDescent="0.25">
      <c r="X92" s="69"/>
    </row>
    <row r="93" spans="24:24" x14ac:dyDescent="0.25">
      <c r="X93" s="69"/>
    </row>
    <row r="94" spans="24:24" x14ac:dyDescent="0.25">
      <c r="X94" s="69"/>
    </row>
    <row r="95" spans="24:24" x14ac:dyDescent="0.25">
      <c r="X95" s="69"/>
    </row>
    <row r="96" spans="24:24" x14ac:dyDescent="0.25">
      <c r="X96" s="69"/>
    </row>
    <row r="97" spans="24:24" x14ac:dyDescent="0.25">
      <c r="X97" s="69"/>
    </row>
    <row r="98" spans="24:24" x14ac:dyDescent="0.25">
      <c r="X98" s="69"/>
    </row>
    <row r="99" spans="24:24" x14ac:dyDescent="0.25">
      <c r="X99" s="69"/>
    </row>
    <row r="100" spans="24:24" x14ac:dyDescent="0.25">
      <c r="X100" s="69"/>
    </row>
    <row r="101" spans="24:24" x14ac:dyDescent="0.25">
      <c r="X101" s="69"/>
    </row>
    <row r="102" spans="24:24" x14ac:dyDescent="0.25">
      <c r="X102" s="69"/>
    </row>
    <row r="103" spans="24:24" x14ac:dyDescent="0.25">
      <c r="X103" s="69"/>
    </row>
    <row r="104" spans="24:24" x14ac:dyDescent="0.25">
      <c r="X104" s="69"/>
    </row>
    <row r="105" spans="24:24" x14ac:dyDescent="0.25">
      <c r="X105" s="69"/>
    </row>
    <row r="106" spans="24:24" x14ac:dyDescent="0.25">
      <c r="X106" s="69"/>
    </row>
    <row r="107" spans="24:24" x14ac:dyDescent="0.25">
      <c r="X107" s="69"/>
    </row>
    <row r="108" spans="24:24" x14ac:dyDescent="0.25">
      <c r="X108" s="69"/>
    </row>
    <row r="109" spans="24:24" x14ac:dyDescent="0.25">
      <c r="X109" s="69"/>
    </row>
    <row r="110" spans="24:24" x14ac:dyDescent="0.25">
      <c r="X110" s="69"/>
    </row>
    <row r="111" spans="24:24" x14ac:dyDescent="0.25">
      <c r="X111" s="69"/>
    </row>
    <row r="112" spans="24:24" x14ac:dyDescent="0.25">
      <c r="X112" s="69"/>
    </row>
    <row r="113" spans="24:24" x14ac:dyDescent="0.25">
      <c r="X113" s="69"/>
    </row>
    <row r="114" spans="24:24" x14ac:dyDescent="0.25">
      <c r="X114" s="69"/>
    </row>
    <row r="115" spans="24:24" x14ac:dyDescent="0.25">
      <c r="X115" s="69"/>
    </row>
    <row r="116" spans="24:24" x14ac:dyDescent="0.25">
      <c r="X116" s="69"/>
    </row>
    <row r="117" spans="24:24" x14ac:dyDescent="0.25">
      <c r="X117" s="69"/>
    </row>
    <row r="118" spans="24:24" x14ac:dyDescent="0.25">
      <c r="X118" s="69"/>
    </row>
    <row r="119" spans="24:24" x14ac:dyDescent="0.25">
      <c r="X119" s="69"/>
    </row>
    <row r="120" spans="24:24" x14ac:dyDescent="0.25">
      <c r="X120" s="69"/>
    </row>
    <row r="121" spans="24:24" x14ac:dyDescent="0.25">
      <c r="X121" s="69"/>
    </row>
    <row r="122" spans="24:24" x14ac:dyDescent="0.25">
      <c r="X122" s="69"/>
    </row>
    <row r="123" spans="24:24" x14ac:dyDescent="0.25">
      <c r="X123" s="69"/>
    </row>
    <row r="124" spans="24:24" x14ac:dyDescent="0.25">
      <c r="X124" s="69"/>
    </row>
    <row r="125" spans="24:24" x14ac:dyDescent="0.25">
      <c r="X125" s="69"/>
    </row>
    <row r="126" spans="24:24" x14ac:dyDescent="0.25">
      <c r="X126" s="69"/>
    </row>
    <row r="127" spans="24:24" x14ac:dyDescent="0.25">
      <c r="X127" s="69"/>
    </row>
    <row r="128" spans="24:24" x14ac:dyDescent="0.25">
      <c r="X128" s="69"/>
    </row>
    <row r="129" spans="24:24" x14ac:dyDescent="0.25">
      <c r="X129" s="69"/>
    </row>
  </sheetData>
  <autoFilter ref="H1:N51"/>
  <phoneticPr fontId="2"/>
  <pageMargins left="0.75" right="0.75" top="0.75" bottom="0.5" header="0.5" footer="0.75"/>
  <pageSetup paperSize="8" scale="5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"/>
  <sheetViews>
    <sheetView workbookViewId="0">
      <selection activeCell="N20" sqref="N20"/>
    </sheetView>
  </sheetViews>
  <sheetFormatPr defaultRowHeight="15" x14ac:dyDescent="0.25"/>
  <sheetData/>
  <phoneticPr fontId="2"/>
  <pageMargins left="0.7" right="0.7" top="0.75" bottom="0.75" header="0.3" footer="0.3"/>
  <pageSetup paperSize="9"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1DD97C84CAA34CB91F63533262373F" ma:contentTypeVersion="6" ma:contentTypeDescription="新しいドキュメントを作成します。" ma:contentTypeScope="" ma:versionID="07d89e7ee254bb3efae657754263557c">
  <xsd:schema xmlns:xsd="http://www.w3.org/2001/XMLSchema" xmlns:xs="http://www.w3.org/2001/XMLSchema" xmlns:p="http://schemas.microsoft.com/office/2006/metadata/properties" xmlns:ns2="8b57cd28-001b-4929-a28f-607d10555978" targetNamespace="http://schemas.microsoft.com/office/2006/metadata/properties" ma:root="true" ma:fieldsID="e85f1ab1302870a4ae3f9372b6b7e2a0" ns2:_="">
    <xsd:import namespace="8b57cd28-001b-4929-a28f-607d10555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7cd28-001b-4929-a28f-607d10555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1184B2-4E02-41BC-829B-7EAA7D6FCF4E}"/>
</file>

<file path=customXml/itemProps2.xml><?xml version="1.0" encoding="utf-8"?>
<ds:datastoreItem xmlns:ds="http://schemas.openxmlformats.org/officeDocument/2006/customXml" ds:itemID="{31A4CE8B-4EA2-4BDD-A275-84CEC3E45520}"/>
</file>

<file path=customXml/itemProps3.xml><?xml version="1.0" encoding="utf-8"?>
<ds:datastoreItem xmlns:ds="http://schemas.openxmlformats.org/officeDocument/2006/customXml" ds:itemID="{3D944813-7236-4EC0-B347-96FA6E59A5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作付計画</vt:lpstr>
      <vt:lpstr>マッピング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wata渡邊　亮司　３　本所耕総対部アグ情報室</cp:lastModifiedBy>
  <cp:lastPrinted>2020-01-27T01:06:56Z</cp:lastPrinted>
  <dcterms:created xsi:type="dcterms:W3CDTF">2018-11-13T08:59:49Z</dcterms:created>
  <dcterms:modified xsi:type="dcterms:W3CDTF">2020-02-12T00:28:01Z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0x010100FD1DD97C84CAA34CB91F63533262373F</vt:lpwstr>
  </property>
</Properties>
</file>